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4845" windowWidth="15330" windowHeight="4440" tabRatio="768" firstSheet="1" activeTab="1"/>
  </bookViews>
  <sheets>
    <sheet name="Settings" sheetId="1" state="hidden" r:id="rId1"/>
    <sheet name="Education" sheetId="2" r:id="rId2"/>
    <sheet name="Health" sheetId="3" r:id="rId3"/>
    <sheet name="Social Development" sheetId="4" r:id="rId4"/>
    <sheet name="Agriculture" sheetId="5" r:id="rId5"/>
    <sheet name="Human Settlements" sheetId="6" r:id="rId6"/>
    <sheet name="Sheet2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Dept1">'Settings'!$B$17</definedName>
    <definedName name="Dept10">'Settings'!$B$7</definedName>
    <definedName name="Dept11">'Settings'!$B$8</definedName>
    <definedName name="Dept12">'Settings'!$B$9</definedName>
    <definedName name="Dept13">'Settings'!$B$10</definedName>
    <definedName name="Dept14">'Settings'!$B$11</definedName>
    <definedName name="Dept15">'Settings'!$B$12</definedName>
    <definedName name="Dept16">'Settings'!$B$13</definedName>
    <definedName name="Dept17">'Settings'!$B$14</definedName>
    <definedName name="Dept18">'Settings'!$B$15</definedName>
    <definedName name="Dept19">'Settings'!$B$16</definedName>
    <definedName name="Dept2">'Settings'!$B$18</definedName>
    <definedName name="Dept20">'Settings'!$B$34</definedName>
    <definedName name="Dept3">'Settings'!$B$19</definedName>
    <definedName name="Dept4">'Settings'!$B$20</definedName>
    <definedName name="Dept5">'Settings'!$B$21</definedName>
    <definedName name="Dept6">'Settings'!$B$22</definedName>
    <definedName name="Dept7" localSheetId="4">'[1]Settings'!#REF!</definedName>
    <definedName name="Dept7" localSheetId="2">'[3]Settings'!#REF!</definedName>
    <definedName name="Dept7" localSheetId="5">'[2]Settings'!#REF!</definedName>
    <definedName name="Dept7" localSheetId="3">'[4]Settings'!#REF!</definedName>
    <definedName name="Dept7">'Settings'!#REF!</definedName>
    <definedName name="Dept8">'Settings'!$B$5</definedName>
    <definedName name="Dept9">'Settings'!$B$6</definedName>
    <definedName name="Depta3">'Settings'!$B$10</definedName>
    <definedName name="GFSTotal" localSheetId="4">#REF!</definedName>
    <definedName name="GFSTotal" localSheetId="2">#REF!</definedName>
    <definedName name="GFSTotal" localSheetId="3">#REF!</definedName>
    <definedName name="GFSTotal">#REF!</definedName>
    <definedName name="Max">'Settings'!$K$3</definedName>
    <definedName name="Min">'Settings'!$L$3</definedName>
    <definedName name="_xlnm.Print_Area" localSheetId="4">'Agriculture'!$A$1:$M$67</definedName>
    <definedName name="_xlnm.Print_Area" localSheetId="1">'Education'!$A$1:$M$56</definedName>
    <definedName name="_xlnm.Print_Area" localSheetId="2">'Health'!$A$1:$M$126</definedName>
    <definedName name="_xlnm.Print_Area" localSheetId="5">'Human Settlements'!$A$1:$O$11</definedName>
    <definedName name="_xlnm.Print_Area" localSheetId="3">'Social Development'!$A$1:$M$60</definedName>
    <definedName name="_xlnm.Print_Titles" localSheetId="4">'Agriculture'!$1:$4</definedName>
    <definedName name="_xlnm.Print_Titles" localSheetId="1">'Education'!$1:$4</definedName>
    <definedName name="_xlnm.Print_Titles" localSheetId="2">'Health'!$1:$4</definedName>
    <definedName name="_xlnm.Print_Titles" localSheetId="5">'Human Settlements'!$1:$4</definedName>
    <definedName name="_xlnm.Print_Titles" localSheetId="3">'Social Development'!$1:$4</definedName>
    <definedName name="Prov">'Settings'!$B$3</definedName>
    <definedName name="Year">#REF!</definedName>
    <definedName name="Year1" localSheetId="4">#REF!</definedName>
    <definedName name="Year1" localSheetId="2">#REF!</definedName>
    <definedName name="Year1" localSheetId="3">#REF!</definedName>
    <definedName name="Year1">#REF!</definedName>
    <definedName name="Year2" localSheetId="4">#REF!</definedName>
    <definedName name="Year2" localSheetId="2">#REF!</definedName>
    <definedName name="Year2" localSheetId="3">#REF!</definedName>
    <definedName name="Year2">#REF!</definedName>
    <definedName name="Year3" localSheetId="4">#REF!</definedName>
    <definedName name="Year3" localSheetId="2">#REF!</definedName>
    <definedName name="Year3" localSheetId="3">#REF!</definedName>
    <definedName name="Year3">#REF!</definedName>
    <definedName name="Year4" localSheetId="4">#REF!</definedName>
    <definedName name="Year4" localSheetId="2">#REF!</definedName>
    <definedName name="Year4" localSheetId="3">#REF!</definedName>
    <definedName name="Year4">#REF!</definedName>
    <definedName name="Year5" localSheetId="4">#REF!</definedName>
    <definedName name="Year5" localSheetId="2">#REF!</definedName>
    <definedName name="Year5" localSheetId="3">#REF!</definedName>
    <definedName name="Year5">#REF!</definedName>
    <definedName name="Year6" localSheetId="4">#REF!</definedName>
    <definedName name="Year6" localSheetId="2">#REF!</definedName>
    <definedName name="Year6" localSheetId="3">#REF!</definedName>
    <definedName name="Year6">#REF!</definedName>
  </definedNames>
  <calcPr fullCalcOnLoad="1"/>
</workbook>
</file>

<file path=xl/sharedStrings.xml><?xml version="1.0" encoding="utf-8"?>
<sst xmlns="http://schemas.openxmlformats.org/spreadsheetml/2006/main" count="455" uniqueCount="354">
  <si>
    <t>2003/04</t>
  </si>
  <si>
    <t>2004/05</t>
  </si>
  <si>
    <t>Total</t>
  </si>
  <si>
    <t>Health</t>
  </si>
  <si>
    <t>2005/06</t>
  </si>
  <si>
    <t>Gauteng</t>
  </si>
  <si>
    <t>Limpopo</t>
  </si>
  <si>
    <t>Table no.</t>
  </si>
  <si>
    <t>Headings</t>
  </si>
  <si>
    <t>Province</t>
  </si>
  <si>
    <t>TABLE 1</t>
  </si>
  <si>
    <t>TABLE 2</t>
  </si>
  <si>
    <t>TABLE 3</t>
  </si>
  <si>
    <t>TABLE 4</t>
  </si>
  <si>
    <t>TABLE 5</t>
  </si>
  <si>
    <t>TABLE 6</t>
  </si>
  <si>
    <t>Max</t>
  </si>
  <si>
    <t>Min</t>
  </si>
  <si>
    <t>Annexure Name</t>
  </si>
  <si>
    <t>Table start</t>
  </si>
  <si>
    <t>Social Development</t>
  </si>
  <si>
    <t>2006/07</t>
  </si>
  <si>
    <t>TABLE 7</t>
  </si>
  <si>
    <t>TABLE 8</t>
  </si>
  <si>
    <t>TABLE 9</t>
  </si>
  <si>
    <t>TABLE 10</t>
  </si>
  <si>
    <t>TABLE 11</t>
  </si>
  <si>
    <t>2001/02</t>
  </si>
  <si>
    <t>2002/03</t>
  </si>
  <si>
    <t>This page has been left blank intentionally.</t>
  </si>
  <si>
    <t>2007/08</t>
  </si>
  <si>
    <t>Financial years</t>
  </si>
  <si>
    <t>GDP</t>
  </si>
  <si>
    <t>CPIX</t>
  </si>
  <si>
    <t>Calendar years</t>
  </si>
  <si>
    <t>2014/15</t>
  </si>
  <si>
    <t>2013/14</t>
  </si>
  <si>
    <t>2012/13</t>
  </si>
  <si>
    <t>2011/12</t>
  </si>
  <si>
    <t>2010/11</t>
  </si>
  <si>
    <t>2009/10</t>
  </si>
  <si>
    <t>2008/09</t>
  </si>
  <si>
    <t>2000/01</t>
  </si>
  <si>
    <t>1999/2000</t>
  </si>
  <si>
    <t>1998/99</t>
  </si>
  <si>
    <t>Select the current financial year from the list</t>
  </si>
  <si>
    <t>TABLE 12</t>
  </si>
  <si>
    <t>TABLE 13</t>
  </si>
  <si>
    <t>TABLE 14</t>
  </si>
  <si>
    <t>TABLE 15</t>
  </si>
  <si>
    <t>B</t>
  </si>
  <si>
    <t>Deviation</t>
  </si>
  <si>
    <t>Eastern 
Cape</t>
  </si>
  <si>
    <t>Free 
State</t>
  </si>
  <si>
    <t>North 
West</t>
  </si>
  <si>
    <t>Target as per Annual Performance Plan</t>
  </si>
  <si>
    <t>KwaZulu-
Natal</t>
  </si>
  <si>
    <t>Northern 
Cape</t>
  </si>
  <si>
    <t>Western 
Cape</t>
  </si>
  <si>
    <t>Agriculture</t>
  </si>
  <si>
    <t>Housing</t>
  </si>
  <si>
    <t>Local Government</t>
  </si>
  <si>
    <t>Public Works, Roads and Transport</t>
  </si>
  <si>
    <t>Sport, Recreation, Arts and Culture</t>
  </si>
  <si>
    <t>Select the sector</t>
  </si>
  <si>
    <t>Number (unless otherwise indicated)</t>
  </si>
  <si>
    <t>1: SUMMARY OF PROGRAMME / SUBPROGRAMME / PERFORMANCE MEASURES FOR 2008/09</t>
  </si>
  <si>
    <t>2: ACTUAL OUTPUT BY PROVINCE FOR 2008/09</t>
  </si>
  <si>
    <t>Basic Education</t>
  </si>
  <si>
    <t>Pre-audited outputs</t>
  </si>
  <si>
    <t>* The scholar transport performance indicator is managed and reported to by Department of Public Works, Roads and Transport in Mpumalanga</t>
  </si>
  <si>
    <t>Mpumalanga</t>
  </si>
  <si>
    <t>QUARTERLY OUTPUTS</t>
  </si>
  <si>
    <t>Programme 1: Administration</t>
  </si>
  <si>
    <t xml:space="preserve">Number of public schools that use SA SAMS to provide data to the national learner tracking system </t>
  </si>
  <si>
    <t>Programme 2: Public Ordinary Schools</t>
  </si>
  <si>
    <t xml:space="preserve">Number of non-educator staff employed in public ordinary schools </t>
  </si>
  <si>
    <t xml:space="preserve">Number of educators employed in public ordinary schools </t>
  </si>
  <si>
    <t>Number of learners benefiting from National School Nutrition Programme (NSNP)</t>
  </si>
  <si>
    <t>Number of learners benefiting from scholar transport</t>
  </si>
  <si>
    <t>Number of schools visited at least once a quarter by a circuit manager</t>
  </si>
  <si>
    <t>Programme 4: Public Special School Education</t>
  </si>
  <si>
    <t>Number of educators employed in public special schools</t>
  </si>
  <si>
    <t>Number of professional non-educator staff employed in public special schools</t>
  </si>
  <si>
    <t>Programme 7: Early Childhood Development</t>
  </si>
  <si>
    <t>Number of Grade R practitioners employed in public ordinary schools per quarter</t>
  </si>
  <si>
    <t xml:space="preserve">ANNUAL OUTPUTS </t>
  </si>
  <si>
    <t>Programme 1:  Administration</t>
  </si>
  <si>
    <t xml:space="preserve">Number of public schools that can be contacted electronically (e-mail) </t>
  </si>
  <si>
    <t xml:space="preserve">Percentage of education current expenditure going towards non-personnel items </t>
  </si>
  <si>
    <t>Programme 2:  Public Ordinary School Education</t>
  </si>
  <si>
    <t>Number of learners enrolled in public ordinary schools</t>
  </si>
  <si>
    <t>Number of learners in public ordinary schools benefiting from the “No Fee School” policy</t>
  </si>
  <si>
    <t>Number of learners with special education needs that are enrolled in public ordinary schools</t>
  </si>
  <si>
    <t>Number of full service schools</t>
  </si>
  <si>
    <t>Programme 3: Independent Schools</t>
  </si>
  <si>
    <t>Number of subsidised learners in independent schools</t>
  </si>
  <si>
    <t>Programme 4:  Public Special School Education</t>
  </si>
  <si>
    <t>Number of learners enrolled in public special schools</t>
  </si>
  <si>
    <t>Number of learners enrolled in Grade R in public schools</t>
  </si>
  <si>
    <t>Number of public schools that offer Grade R</t>
  </si>
  <si>
    <t>Programme 8: Infrastructure Development</t>
  </si>
  <si>
    <t>Number of public ordinary schools to be provided with water supply</t>
  </si>
  <si>
    <t>Number of public ordinary schools to be provided with electricity supply</t>
  </si>
  <si>
    <t xml:space="preserve">Number of public ordinary schools to be provided with sanitation facilities </t>
  </si>
  <si>
    <t>Number of classrooms to be built in public ordinary schools</t>
  </si>
  <si>
    <t>Programme 9: Auxiliary and Associated Services</t>
  </si>
  <si>
    <t>Number of candidates for the Grade 12 senior certificate examinations (matric exams)</t>
  </si>
  <si>
    <t>Number of candidates who passed National Senior Certificate</t>
  </si>
  <si>
    <t>Number of learners who obtained Bachelor passes in the National Senior Certificate (NSC)</t>
  </si>
  <si>
    <t>Number of learners who passed Maths in the NSC examinations</t>
  </si>
  <si>
    <t>Number of learners who passed Physical Science in the NSC examinations</t>
  </si>
  <si>
    <t>Number of Grade 3 learners who passed Language in the Annual National Assessment (ANA)</t>
  </si>
  <si>
    <t>Number of Grade 3 learners who passed Maths in the Annual National Assessment (ANA)</t>
  </si>
  <si>
    <t>Number of Grade 6 learners who passed Language in the Annual National Assessment (ANA)</t>
  </si>
  <si>
    <t>Number of Grade 6 learners who passed Maths in the Annual National Assessment (ANA)</t>
  </si>
  <si>
    <t>Number of Grade 9 learners who passed Language in the Annual National Assessment (ANA)</t>
  </si>
  <si>
    <t>Number of Grade 9 learners who passed Maths in the Annual National Assessment (ANA)</t>
  </si>
  <si>
    <t>n/a</t>
  </si>
  <si>
    <t xml:space="preserve"> SUMMARY OF PROGRAMME / SUBPROGRAMME / PERFORMANCE MEASURES FOR 2013/14</t>
  </si>
  <si>
    <t>Number of specialist rooms to be built in public ordinary schools (all rooms except classrooms; include laboratories, stock rooms, sick bay, kitchen, etc.)</t>
  </si>
  <si>
    <t>BASIC EDUCATION</t>
  </si>
  <si>
    <t>TABLE B1: SUMMARY OF PROGRAMME / SUBPROGRAMME / PERFORMANCE MEASURES FOR 2013/14</t>
  </si>
  <si>
    <t>AGRICULTURE</t>
  </si>
  <si>
    <t>TABLE B4: SUMMARY OF PROGRAMME / SUBPROGRAMME / PERFORMANCE MEASURES FOR 2013/14</t>
  </si>
  <si>
    <t>Programme 2: Sustainable Resource Management</t>
  </si>
  <si>
    <t>Number of agricultural engineering advisory reports prepared</t>
  </si>
  <si>
    <t>Number of designs with specifications for agricultural engineering solutions provided</t>
  </si>
  <si>
    <t>Number of final certificates issued for infrastructure construction</t>
  </si>
  <si>
    <t>Number of clients provided with engineering advice during official visits</t>
  </si>
  <si>
    <t>LandCare</t>
  </si>
  <si>
    <t>Number of awareness campaigns conducted on LandCare</t>
  </si>
  <si>
    <t>Number of capacity building exercises conducted within approved Land Care projects</t>
  </si>
  <si>
    <t>Number of farm land hectares improved through conservation measures</t>
  </si>
  <si>
    <t>Number of beneficiaries adopting sustainable production technologies and practices</t>
  </si>
  <si>
    <t>Number of green jobs created through LandCare</t>
  </si>
  <si>
    <t>Land Use Management</t>
  </si>
  <si>
    <t>Number of recommendations made on subdivision/rezoning change of agricultural land use</t>
  </si>
  <si>
    <t>Number of farm plans completed</t>
  </si>
  <si>
    <t>Disaster Risk Management</t>
  </si>
  <si>
    <t>Number of early warning advisory reports issued</t>
  </si>
  <si>
    <t xml:space="preserve">Programme 3: Farmer Support and Development </t>
  </si>
  <si>
    <t>Farmer Settlement and Development</t>
  </si>
  <si>
    <t>Number of farm assessments completed</t>
  </si>
  <si>
    <t>Number of smallholder farmers supported</t>
  </si>
  <si>
    <t>Extension and Advisory Services</t>
  </si>
  <si>
    <t>Number of agricultural demonstrations facilitated</t>
  </si>
  <si>
    <t>Number of farmers' days held</t>
  </si>
  <si>
    <t>Number of commodity groups supported</t>
  </si>
  <si>
    <t>Food Security</t>
  </si>
  <si>
    <t>Number of food security reports compiled</t>
  </si>
  <si>
    <t xml:space="preserve">Number of verified food insecure households supported </t>
  </si>
  <si>
    <t>Programme 4: Veterinary Services</t>
  </si>
  <si>
    <t>Animal Health</t>
  </si>
  <si>
    <t>Number of animal vaccinations against controlled animal diseases</t>
  </si>
  <si>
    <t>Number of primary animal health care (PAHC) interactions held</t>
  </si>
  <si>
    <t>Number of official veterinary movement documents issued</t>
  </si>
  <si>
    <t>Number of animals sampled/tested for diseases surveillance purposes</t>
  </si>
  <si>
    <t>Number of animal inspections for regulatory purposes</t>
  </si>
  <si>
    <t>Export Control</t>
  </si>
  <si>
    <t>Number of veterinary export certificates issued</t>
  </si>
  <si>
    <t>Number of export establishments registered</t>
  </si>
  <si>
    <t>Veterinary Public Health</t>
  </si>
  <si>
    <t>Number of abattoir inspections conducted</t>
  </si>
  <si>
    <t>Veterinary Laboratory Services</t>
  </si>
  <si>
    <t>Number of specimens tested</t>
  </si>
  <si>
    <t>Number of tests performed</t>
  </si>
  <si>
    <t>Programme 5: Technology Research and Development Services</t>
  </si>
  <si>
    <t>Research</t>
  </si>
  <si>
    <t>Number of presentations made at scientific events</t>
  </si>
  <si>
    <t>Technology Transfer Services</t>
  </si>
  <si>
    <t>Number of presentations made at technology transfer events</t>
  </si>
  <si>
    <t>Number of articles in popular media</t>
  </si>
  <si>
    <t>Number of information packs developed</t>
  </si>
  <si>
    <t>Programme 6: Agricultural Economics Services</t>
  </si>
  <si>
    <t>Agri-Business Support and Development</t>
  </si>
  <si>
    <t>Number of agri-business supported with agricultural economic services to access markets</t>
  </si>
  <si>
    <t>Number of clients supported with agricultural economic advice</t>
  </si>
  <si>
    <t>Number of agricultural economic studies conducted</t>
  </si>
  <si>
    <t>Macroeconomics Support</t>
  </si>
  <si>
    <t xml:space="preserve">Number of requests responded to on macroeconomic information </t>
  </si>
  <si>
    <t>Number of macroeconomic reports developed</t>
  </si>
  <si>
    <t>Programme 7: Structured Agricultural Training</t>
  </si>
  <si>
    <t>Further Education and Training (FET)</t>
  </si>
  <si>
    <t>Number of learners completing non-accredited short courses</t>
  </si>
  <si>
    <t>28 Scientific
15 Semi scientific
90 papers published</t>
  </si>
  <si>
    <t>HUMAN SETTLEMENTS</t>
  </si>
  <si>
    <t>TABLE B5: SUMMARY OF PROGRAMME / SUBPROGRAMME / PERFORMANCE MEASURES FOR 2013/14</t>
  </si>
  <si>
    <t>Programme 3:  Housing Development</t>
  </si>
  <si>
    <t>Number of new housing units completed in the province across all housing programmes being utilised by the province</t>
  </si>
  <si>
    <t>Number of new sites connected to basic water and sanitation services as part of the Integrated Residential Development Programme</t>
  </si>
  <si>
    <t>Number of households connected to basic services as part of the Informal Settlements Upgrading Programme</t>
  </si>
  <si>
    <t>ANNUAL OUTPUTS</t>
  </si>
  <si>
    <t>Programme 2:  Housing Needs Research and Planning</t>
  </si>
  <si>
    <t>Policy</t>
  </si>
  <si>
    <t>Number of Acts passed and/or policy guidelines approved</t>
  </si>
  <si>
    <t>Planning</t>
  </si>
  <si>
    <t>A Multi Year Housing Development plan/APP developed by October</t>
  </si>
  <si>
    <t>Number of planned human settlement (housing) developments based on IDPs and National and Provincial Priorities approved</t>
  </si>
  <si>
    <t>Number of municipalities capacitated and supported with regard to human settlement (housing) development planning</t>
  </si>
  <si>
    <t xml:space="preserve">Research </t>
  </si>
  <si>
    <t>Number of projects approved</t>
  </si>
  <si>
    <t>Number of research papers completed</t>
  </si>
  <si>
    <t>Programme 4:  Housing Asset Management Property Management</t>
  </si>
  <si>
    <t>Sale and transfer of Housing Properties</t>
  </si>
  <si>
    <t>Number of rental units sold to beneficiaries</t>
  </si>
  <si>
    <t>Number of rental units transferred</t>
  </si>
  <si>
    <t>Devolution of Housing Property</t>
  </si>
  <si>
    <t>Number of rental units devolved to municipalities in terms of section 15 of the Housing Act, 1997</t>
  </si>
  <si>
    <t>Housing Properties Maintenance</t>
  </si>
  <si>
    <t>Number of debtors reduced per financial year</t>
  </si>
  <si>
    <t>HEALTH</t>
  </si>
  <si>
    <t>TABLE B2: SUMMARY OF PROGRAMME / SUBPROGRAMME / PERFORMANCE MEASURES FOR 2013/14</t>
  </si>
  <si>
    <t>Percentage (unless otherwise indicated)</t>
  </si>
  <si>
    <t>Programme 2:  District Health Services</t>
  </si>
  <si>
    <t>Provincial PHC Expenditure per uninsured person</t>
  </si>
  <si>
    <t xml:space="preserve">               R 474</t>
  </si>
  <si>
    <t>PHC Utilisation rate</t>
  </si>
  <si>
    <t>PHC Utilisation rate under 5 years</t>
  </si>
  <si>
    <t>PHC supervisor visits rate (fixed clinic/CHC/CDC)</t>
  </si>
  <si>
    <t>Complaint Resolution within 25 working days rate</t>
  </si>
  <si>
    <t>District Hospitals</t>
  </si>
  <si>
    <t>Delivery by Caesarean section rate</t>
  </si>
  <si>
    <t>Inpatient separations - Total</t>
  </si>
  <si>
    <t>Patient Day Equivalents - Total</t>
  </si>
  <si>
    <t>OPD Headcount - Total</t>
  </si>
  <si>
    <t>Average Length of Stay</t>
  </si>
  <si>
    <t>Inpatient bed utilisation Rate</t>
  </si>
  <si>
    <t>Expenditure per patient day equivalent (PDE)</t>
  </si>
  <si>
    <t>Mortality and Morbidity review rate</t>
  </si>
  <si>
    <t>HIV and AIDS, TB and STI control</t>
  </si>
  <si>
    <t>Total clients remaining on ART (TROA) at end of the month</t>
  </si>
  <si>
    <t>Male condom distribution rate</t>
  </si>
  <si>
    <t xml:space="preserve">TB (new pulmonary) default rate </t>
  </si>
  <si>
    <t xml:space="preserve">TB AFB sputum result turn around time under 48 hours rate </t>
  </si>
  <si>
    <t>TB new client treatment success rate</t>
  </si>
  <si>
    <t>Percentage of HIV-TB co-infected patients placed on ART</t>
  </si>
  <si>
    <t>HIV Testing Coverage</t>
  </si>
  <si>
    <t>Maternal, child and women health</t>
  </si>
  <si>
    <t>Immunization coverage under 1 year</t>
  </si>
  <si>
    <t>Vitamin A coverage 12 - 59 months</t>
  </si>
  <si>
    <t>Measles 1st dose under 1 year coverage</t>
  </si>
  <si>
    <t>Pneumococcal Vaccine (PCV) 3rd Dose Coverage</t>
  </si>
  <si>
    <t>Rota Virus (RV) 2nd Dose Coverage</t>
  </si>
  <si>
    <t>Cervical cancer screening coverage</t>
  </si>
  <si>
    <t>Antenatal 1st visits before 20 weeks rate</t>
  </si>
  <si>
    <t>Children under 5 years diarrhoea with dehydration incidence</t>
  </si>
  <si>
    <t>20/1000</t>
  </si>
  <si>
    <t>Children under 5 years pneumonia incidence</t>
  </si>
  <si>
    <t>69/1000</t>
  </si>
  <si>
    <t>Infant 1st PCR test positive within 2 months rate</t>
  </si>
  <si>
    <t>Programme 3:  Emergency Medical Services</t>
  </si>
  <si>
    <t xml:space="preserve">EMS operational ambulance coverage </t>
  </si>
  <si>
    <t>EMS P1 urban response under 15 minutes rate</t>
  </si>
  <si>
    <t xml:space="preserve">EMS P1 rural response under 40 minutes rate </t>
  </si>
  <si>
    <t>EMS P1 calls response under 60 minutes rate</t>
  </si>
  <si>
    <t>Programme 4:  Provincial Hospital Services</t>
  </si>
  <si>
    <t>General (regional) hospitals</t>
  </si>
  <si>
    <t>Inpatient bed utilisation Rate - Total</t>
  </si>
  <si>
    <t xml:space="preserve">Mortality and Morbidity review rate </t>
  </si>
  <si>
    <t>Programme 5:  Central Hospital Services</t>
  </si>
  <si>
    <t>National Central hospitals</t>
  </si>
  <si>
    <t>Tertiary Hospitals</t>
  </si>
  <si>
    <t>Mortality and Morbidity review rate in percentage</t>
  </si>
  <si>
    <t>Medical officers per 100000 people</t>
  </si>
  <si>
    <t>Medical officers per 100000 people in rural districts</t>
  </si>
  <si>
    <t>Professional nurses per 100000 people</t>
  </si>
  <si>
    <t>Professional nurses per 100000 people in rural districts</t>
  </si>
  <si>
    <t>Pharmacists per 100000 people</t>
  </si>
  <si>
    <t>Pharmacists per 100000 people in rural districts</t>
  </si>
  <si>
    <t>Vacancy rate for professional nurses</t>
  </si>
  <si>
    <t>Vacancy rate for doctors</t>
  </si>
  <si>
    <t>Vacancy rate for medical specialists</t>
  </si>
  <si>
    <t>Vacancy race for pharmacists</t>
  </si>
  <si>
    <t>Number of PHC facilities assessed for compliance against the 6 priorities of the core standards</t>
  </si>
  <si>
    <t>Hospital Patient Satisfaction rate</t>
  </si>
  <si>
    <t>Number of District Hospitals assessed for compliance against the 6 priorities of the core standards</t>
  </si>
  <si>
    <t>TB (new pulmonary) cure rate</t>
  </si>
  <si>
    <t>Couple year protection rate</t>
  </si>
  <si>
    <t>Maternal Mortality in facility Ratio (MMR)</t>
  </si>
  <si>
    <t>127./100000</t>
  </si>
  <si>
    <t>Delivery in facility under 18 years rate</t>
  </si>
  <si>
    <t>Child under 1 year mortality in facility rate</t>
  </si>
  <si>
    <t>8.1./1000</t>
  </si>
  <si>
    <t>Inpatient death under 5 year rate</t>
  </si>
  <si>
    <t>5.8./1000%</t>
  </si>
  <si>
    <t>Disease Prevention and Control</t>
  </si>
  <si>
    <t>Malaria case fatality rate</t>
  </si>
  <si>
    <t>Cholera fatality rate</t>
  </si>
  <si>
    <t>Cataract surgery rate</t>
  </si>
  <si>
    <t>1079/1000000</t>
  </si>
  <si>
    <t>1351./1000000</t>
  </si>
  <si>
    <t>Number of Hospitals assessed for compliance with the 6 priorities of the core standards</t>
  </si>
  <si>
    <t>Number of Tertiary Hospitals assessed for compliance with the core standards</t>
  </si>
  <si>
    <t>Programme 6:  Health Sciences and Training</t>
  </si>
  <si>
    <t>Intake of nurse students</t>
  </si>
  <si>
    <t>Students with bursaries from the province</t>
  </si>
  <si>
    <t>Basic nurse students graduating</t>
  </si>
  <si>
    <t>* Eastern Cape, Mpumalanga, Northern Cape and North West do not have National Central Hospitals</t>
  </si>
  <si>
    <t>SOCIAL DEVELOPMENT</t>
  </si>
  <si>
    <t>TABLE B3: SUMMARY OF PROGRAMME / SUBPROGRAMME / PERFORMANCE MEASURES FOR 2013/14</t>
  </si>
  <si>
    <t>Programme 2:  Social Welfare Services</t>
  </si>
  <si>
    <t>Substance Abuse Prevention and Rehabilitation</t>
  </si>
  <si>
    <t>Number of drug prevention programmes implemented for children</t>
  </si>
  <si>
    <t>Number of drug prevention programmes implemented for youth (19-35)</t>
  </si>
  <si>
    <t>Number of service users who completed inpatient treatment services at funded treatment centres</t>
  </si>
  <si>
    <t>Number of service users who completed outpatient based treatment services</t>
  </si>
  <si>
    <t>Care and Services to Older Persons</t>
  </si>
  <si>
    <t>Number of older persons accessing funded residential facilities</t>
  </si>
  <si>
    <t>Number of older persons accessing community based care and support services</t>
  </si>
  <si>
    <t>Crime Prevention and Support</t>
  </si>
  <si>
    <t>Number of children in conflict with the law assessed</t>
  </si>
  <si>
    <t>Number of children in conflict with the law awaiting trial in secure care centres</t>
  </si>
  <si>
    <t>Number of children in conflict with the law referred to diversion programmes</t>
  </si>
  <si>
    <t>Number of children in conflict with the law who completed diversion programmes</t>
  </si>
  <si>
    <t>Services to Persons with Disabilities</t>
  </si>
  <si>
    <t xml:space="preserve">Number of persons with disabilities in funded residential facilities </t>
  </si>
  <si>
    <t>Number of persons with disabilities accessing services in funded protective workshops</t>
  </si>
  <si>
    <t>Child Care and Protection Service</t>
  </si>
  <si>
    <t>Number of children in need of care and protection placed in Child and Youth Care Centre's</t>
  </si>
  <si>
    <t>Number of children accessing registered Early Childhood Development services</t>
  </si>
  <si>
    <t>Number of children placed in foster care</t>
  </si>
  <si>
    <t>Victim Empowerment</t>
  </si>
  <si>
    <t>Number of victims of crime and violence in funded VEP service sites</t>
  </si>
  <si>
    <t>Number of reported victims of human trafficking placed in rehabilitation programmes</t>
  </si>
  <si>
    <t>HIV and AIDS</t>
  </si>
  <si>
    <t>Number of orphans and other children made vulnerable by HIV and AIDS receiving Psychosocial Support Services</t>
  </si>
  <si>
    <t>Number of CYCW trainees in services training to deliver prevention and early intervention programmes through Isibindi model</t>
  </si>
  <si>
    <t>Social Relief Programme</t>
  </si>
  <si>
    <t>Number of individuals who benefited from social relief of distress programmes</t>
  </si>
  <si>
    <t>Number of vulnerable households accessing nutritious food through DSD programmes</t>
  </si>
  <si>
    <t>Care and Support Services to Family</t>
  </si>
  <si>
    <t>Number of families participating in family preservation services</t>
  </si>
  <si>
    <t>Number of family members reunited with their families</t>
  </si>
  <si>
    <t>Number of families participating in the Parenting Programme</t>
  </si>
  <si>
    <t>Programme 3:  Development and Research</t>
  </si>
  <si>
    <t>Youth Development</t>
  </si>
  <si>
    <t>Number of youth development structures established</t>
  </si>
  <si>
    <t>Number of youth participating in National Youth Service Programme</t>
  </si>
  <si>
    <t>Number of youth participating in youth mobilization programmes</t>
  </si>
  <si>
    <t>Number of youth participating in skills and entrepreneurship development programmes</t>
  </si>
  <si>
    <t>Sustainable Livelihoods</t>
  </si>
  <si>
    <t>Number of households profiled</t>
  </si>
  <si>
    <t>Number of communities profiled</t>
  </si>
  <si>
    <t>Institutional Capacity Building and Support</t>
  </si>
  <si>
    <t>Number of NPOs assisted with registration</t>
  </si>
  <si>
    <t>Number of NPOs capacitated according to the capacity building guideline</t>
  </si>
  <si>
    <t>Research and Demography</t>
  </si>
  <si>
    <t>Number of Research Projects completed</t>
  </si>
  <si>
    <t>Number of demographic profiles completed</t>
  </si>
  <si>
    <t>Population Capacity Development and Advocacy</t>
  </si>
  <si>
    <t>Number of dissemination workshops for populations and development conducted</t>
  </si>
  <si>
    <t>Number of stakeholders who participated in dissemination workshops for population and development</t>
  </si>
  <si>
    <t xml:space="preserve">Number of stakeholders who participated in capacity building training 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</si>
</sst>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  <numFmt numFmtId="165" formatCode="0.000"/>
    <numFmt numFmtId="166" formatCode="_(* #,##0_);_(* \(#,##0\);_(* &quot;- &quot;?_);_(@_)"/>
    <numFmt numFmtId="167" formatCode="0.0%;\(0.0%\);_(* &quot;-&quot;??_);_(@_)"/>
    <numFmt numFmtId="168" formatCode="##,##0.0&quot;&quot;\ &quot;days&quot;"/>
    <numFmt numFmtId="169" formatCode="_ * #,##0_ ;_ * \-#,##0_ ;_ * &quot;-&quot;??_ ;_ @_ "/>
    <numFmt numFmtId="170" formatCode="_(* #\ ###\ ##0.0%_);_(* \(#\ ###\ ##0.0%\);_(* &quot;- &quot;?_);_(@_)"/>
    <numFmt numFmtId="171" formatCode="_(* #\ ##0_);_(* \(#\ ##0\);_(* &quot;- &quot;?_);_(@_)"/>
    <numFmt numFmtId="172" formatCode="_(* #\ ###\ ##0_);_(* \(#\ ###\ ##0\);_(* &quot;- &quot;?_);_(@_)"/>
    <numFmt numFmtId="173" formatCode="#,##0.0;\(#,##0.0\);_(* &quot;- &quot;?_);_(@_)"/>
    <numFmt numFmtId="174" formatCode="&quot;R&quot;\ #,##0_ ;&quot;R&quot;\ \-#,##0_ ;&quot;R&quot;\ 0_ ;_ @_ "/>
    <numFmt numFmtId="175" formatCode="00"/>
    <numFmt numFmtId="176" formatCode="_-* #,##0.0_-;\-* #,##0.0_-;_-* &quot;-&quot;??_-;_-@_-"/>
    <numFmt numFmtId="177" formatCode="#,##0;\(#,##0\);_(* &quot;- &quot;?_);_(@_)"/>
    <numFmt numFmtId="178" formatCode="_-* #,##0.0_-&quot;visits&quot;;\-* #,##0.0_-&quot;visits&quot;;_-* &quot;-&quot;??_-;_-@_-"/>
    <numFmt numFmtId="179" formatCode="_-* #,##0.0%_-;\-* #,##0.0%_-;0%_ ;_-@_-"/>
    <numFmt numFmtId="180" formatCode="0.0%;\(0.0%\);_(* &quot;- &quot;?_);_(@_)"/>
    <numFmt numFmtId="181" formatCode="&quot;R&quot;0;\(&quot;R&quot;0\);_(* &quot;- &quot;?_);_(@_)"/>
    <numFmt numFmtId="182" formatCode="_-* #,##0.0_-&quot;days&quot;;\-* #,##0.0_-&quot;days&quot;;_-* &quot;-&quot;??_-;_-@_-"/>
    <numFmt numFmtId="183" formatCode="0.0%;\(0.0\)%;_(* &quot;- &quot;?_);_(@_)"/>
    <numFmt numFmtId="184" formatCode="_-* #,##0.0%_-;\-* #,##0.0%_-;_-* &quot;-&quot;??_-;_-@_-"/>
    <numFmt numFmtId="185" formatCode="#,##0.0&quot; days&quot;;\(#,##0.0&quot; days&quot;\);_(* &quot;- &quot;?_);_(@_)"/>
    <numFmt numFmtId="186" formatCode="&quot;R&quot;#,##0;\(&quot;R&quot;#,##0\);_(* &quot;- &quot;?_);_(@_)"/>
    <numFmt numFmtId="187" formatCode="#,##0.0%;\(#,##0.0%\);_(* &quot;- &quot;?_);_(@_)"/>
    <numFmt numFmtId="188" formatCode="_-* #,###,##0_-;\-* #,###,##0_-;_-* &quot;-&quot;??_-;_-@_-"/>
    <numFmt numFmtId="189" formatCode="_-* #,##0.00_-;\-* #,##0.00_-;_-* &quot;-&quot;??_-;_-@_-"/>
    <numFmt numFmtId="190" formatCode="&quot;R&quot;\ #\ ##0_ ;&quot;R&quot;\ \-#\ ##0_ ;&quot;R&quot;\ 0_ ;_ @_ "/>
    <numFmt numFmtId="191" formatCode="_-* #\ ###\ ##0_-;\-* #\ ###\ 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"/>
      <family val="2"/>
    </font>
    <font>
      <sz val="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22"/>
      <name val="Arial Narrow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17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165" fontId="2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0" fontId="2" fillId="35" borderId="16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36" borderId="16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37" borderId="14" xfId="0" applyFont="1" applyFill="1" applyBorder="1" applyAlignment="1" applyProtection="1">
      <alignment horizontal="center"/>
      <protection hidden="1"/>
    </xf>
    <xf numFmtId="0" fontId="3" fillId="37" borderId="15" xfId="0" applyFont="1" applyFill="1" applyBorder="1" applyAlignment="1" applyProtection="1">
      <alignment horizontal="center"/>
      <protection hidden="1"/>
    </xf>
    <xf numFmtId="0" fontId="2" fillId="38" borderId="10" xfId="0" applyFont="1" applyFill="1" applyBorder="1" applyAlignment="1" applyProtection="1">
      <alignment horizontal="center"/>
      <protection hidden="1"/>
    </xf>
    <xf numFmtId="49" fontId="2" fillId="33" borderId="17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41" fontId="2" fillId="33" borderId="10" xfId="0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8" borderId="18" xfId="0" applyFont="1" applyFill="1" applyBorder="1" applyAlignment="1" applyProtection="1">
      <alignment horizontal="center"/>
      <protection hidden="1"/>
    </xf>
    <xf numFmtId="49" fontId="2" fillId="33" borderId="0" xfId="0" applyNumberFormat="1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41" fontId="2" fillId="33" borderId="18" xfId="0" applyNumberFormat="1" applyFont="1" applyFill="1" applyBorder="1" applyAlignment="1" applyProtection="1">
      <alignment/>
      <protection locked="0"/>
    </xf>
    <xf numFmtId="41" fontId="0" fillId="33" borderId="18" xfId="0" applyNumberFormat="1" applyFill="1" applyBorder="1" applyAlignment="1" applyProtection="1">
      <alignment/>
      <protection locked="0"/>
    </xf>
    <xf numFmtId="164" fontId="2" fillId="33" borderId="19" xfId="60" applyNumberFormat="1" applyFont="1" applyFill="1" applyBorder="1" applyAlignment="1" applyProtection="1">
      <alignment/>
      <protection locked="0"/>
    </xf>
    <xf numFmtId="41" fontId="0" fillId="33" borderId="12" xfId="0" applyNumberFormat="1" applyFill="1" applyBorder="1" applyAlignment="1" applyProtection="1">
      <alignment/>
      <protection locked="0"/>
    </xf>
    <xf numFmtId="164" fontId="2" fillId="33" borderId="13" xfId="60" applyNumberFormat="1" applyFont="1" applyFill="1" applyBorder="1" applyAlignment="1" applyProtection="1">
      <alignment/>
      <protection locked="0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9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2" fillId="38" borderId="12" xfId="0" applyFont="1" applyFill="1" applyBorder="1" applyAlignment="1" applyProtection="1">
      <alignment horizontal="center"/>
      <protection hidden="1"/>
    </xf>
    <xf numFmtId="49" fontId="2" fillId="33" borderId="20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166" fontId="8" fillId="0" borderId="17" xfId="0" applyNumberFormat="1" applyFont="1" applyFill="1" applyBorder="1" applyAlignment="1" applyProtection="1">
      <alignment horizontal="centerContinuous" vertical="center"/>
      <protection/>
    </xf>
    <xf numFmtId="166" fontId="8" fillId="0" borderId="17" xfId="0" applyNumberFormat="1" applyFont="1" applyFill="1" applyBorder="1" applyAlignment="1" applyProtection="1">
      <alignment horizontal="centerContinuous" vertical="top"/>
      <protection/>
    </xf>
    <xf numFmtId="166" fontId="8" fillId="0" borderId="11" xfId="0" applyNumberFormat="1" applyFont="1" applyFill="1" applyBorder="1" applyAlignment="1" applyProtection="1">
      <alignment horizontal="centerContinuous" vertical="top"/>
      <protection/>
    </xf>
    <xf numFmtId="166" fontId="9" fillId="0" borderId="0" xfId="0" applyNumberFormat="1" applyFont="1" applyFill="1" applyAlignment="1" applyProtection="1">
      <alignment horizontal="center"/>
      <protection/>
    </xf>
    <xf numFmtId="166" fontId="8" fillId="0" borderId="12" xfId="0" applyNumberFormat="1" applyFont="1" applyFill="1" applyBorder="1" applyAlignment="1" applyProtection="1">
      <alignment horizontal="left"/>
      <protection/>
    </xf>
    <xf numFmtId="166" fontId="8" fillId="0" borderId="20" xfId="0" applyNumberFormat="1" applyFont="1" applyFill="1" applyBorder="1" applyAlignment="1" applyProtection="1">
      <alignment horizontal="left"/>
      <protection/>
    </xf>
    <xf numFmtId="166" fontId="9" fillId="0" borderId="20" xfId="0" applyNumberFormat="1" applyFont="1" applyFill="1" applyBorder="1" applyAlignment="1" applyProtection="1">
      <alignment/>
      <protection/>
    </xf>
    <xf numFmtId="166" fontId="8" fillId="0" borderId="13" xfId="0" applyNumberFormat="1" applyFont="1" applyFill="1" applyBorder="1" applyAlignment="1" applyProtection="1">
      <alignment horizontal="left"/>
      <protection/>
    </xf>
    <xf numFmtId="166" fontId="9" fillId="0" borderId="0" xfId="0" applyNumberFormat="1" applyFont="1" applyFill="1" applyAlignment="1" applyProtection="1">
      <alignment/>
      <protection/>
    </xf>
    <xf numFmtId="166" fontId="8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 wrapText="1"/>
      <protection/>
    </xf>
    <xf numFmtId="166" fontId="8" fillId="0" borderId="10" xfId="0" applyNumberFormat="1" applyFont="1" applyFill="1" applyBorder="1" applyAlignment="1" applyProtection="1">
      <alignment horizontal="left" vertical="center"/>
      <protection/>
    </xf>
    <xf numFmtId="166" fontId="9" fillId="0" borderId="17" xfId="0" applyNumberFormat="1" applyFont="1" applyFill="1" applyBorder="1" applyAlignment="1" applyProtection="1">
      <alignment horizontal="center" vertical="center" wrapText="1"/>
      <protection/>
    </xf>
    <xf numFmtId="166" fontId="9" fillId="0" borderId="20" xfId="0" applyNumberFormat="1" applyFont="1" applyFill="1" applyBorder="1" applyAlignment="1" applyProtection="1">
      <alignment horizontal="left" wrapText="1"/>
      <protection/>
    </xf>
    <xf numFmtId="41" fontId="2" fillId="0" borderId="21" xfId="0" applyNumberFormat="1" applyFont="1" applyFill="1" applyBorder="1" applyAlignment="1" applyProtection="1">
      <alignment vertical="top"/>
      <protection locked="0"/>
    </xf>
    <xf numFmtId="41" fontId="2" fillId="0" borderId="22" xfId="0" applyNumberFormat="1" applyFont="1" applyFill="1" applyBorder="1" applyAlignment="1" applyProtection="1">
      <alignment vertical="top"/>
      <protection locked="0"/>
    </xf>
    <xf numFmtId="41" fontId="2" fillId="0" borderId="23" xfId="0" applyNumberFormat="1" applyFont="1" applyFill="1" applyBorder="1" applyAlignment="1" applyProtection="1">
      <alignment vertical="center"/>
      <protection locked="0"/>
    </xf>
    <xf numFmtId="41" fontId="2" fillId="0" borderId="24" xfId="0" applyNumberFormat="1" applyFont="1" applyFill="1" applyBorder="1" applyAlignment="1" applyProtection="1">
      <alignment vertical="center"/>
      <protection locked="0"/>
    </xf>
    <xf numFmtId="41" fontId="2" fillId="0" borderId="23" xfId="0" applyNumberFormat="1" applyFont="1" applyFill="1" applyBorder="1" applyAlignment="1" applyProtection="1">
      <alignment vertical="center"/>
      <protection/>
    </xf>
    <xf numFmtId="41" fontId="2" fillId="0" borderId="24" xfId="0" applyNumberFormat="1" applyFont="1" applyFill="1" applyBorder="1" applyAlignment="1" applyProtection="1">
      <alignment vertical="center"/>
      <protection/>
    </xf>
    <xf numFmtId="169" fontId="2" fillId="0" borderId="23" xfId="0" applyNumberFormat="1" applyFont="1" applyFill="1" applyBorder="1" applyAlignment="1" applyProtection="1">
      <alignment vertical="center"/>
      <protection locked="0"/>
    </xf>
    <xf numFmtId="169" fontId="2" fillId="0" borderId="24" xfId="0" applyNumberFormat="1" applyFont="1" applyFill="1" applyBorder="1" applyAlignment="1" applyProtection="1">
      <alignment vertical="center"/>
      <protection locked="0"/>
    </xf>
    <xf numFmtId="41" fontId="2" fillId="0" borderId="24" xfId="0" applyNumberFormat="1" applyFont="1" applyFill="1" applyBorder="1" applyAlignment="1" applyProtection="1">
      <alignment horizontal="left" vertical="center"/>
      <protection locked="0"/>
    </xf>
    <xf numFmtId="170" fontId="2" fillId="0" borderId="23" xfId="0" applyNumberFormat="1" applyFont="1" applyFill="1" applyBorder="1" applyAlignment="1" applyProtection="1">
      <alignment vertical="center"/>
      <protection locked="0"/>
    </xf>
    <xf numFmtId="170" fontId="2" fillId="0" borderId="24" xfId="0" applyNumberFormat="1" applyFont="1" applyFill="1" applyBorder="1" applyAlignment="1" applyProtection="1">
      <alignment horizontal="left" vertical="center"/>
      <protection locked="0"/>
    </xf>
    <xf numFmtId="41" fontId="2" fillId="0" borderId="23" xfId="0" applyNumberFormat="1" applyFont="1" applyFill="1" applyBorder="1" applyAlignment="1" applyProtection="1">
      <alignment vertical="center" wrapText="1"/>
      <protection/>
    </xf>
    <xf numFmtId="41" fontId="2" fillId="0" borderId="24" xfId="0" applyNumberFormat="1" applyFont="1" applyFill="1" applyBorder="1" applyAlignment="1" applyProtection="1">
      <alignment horizontal="left" vertical="center" wrapText="1"/>
      <protection/>
    </xf>
    <xf numFmtId="41" fontId="2" fillId="0" borderId="21" xfId="0" applyNumberFormat="1" applyFont="1" applyFill="1" applyBorder="1" applyAlignment="1" applyProtection="1">
      <alignment vertical="center"/>
      <protection locked="0"/>
    </xf>
    <xf numFmtId="41" fontId="2" fillId="0" borderId="22" xfId="0" applyNumberFormat="1" applyFont="1" applyFill="1" applyBorder="1" applyAlignment="1" applyProtection="1">
      <alignment horizontal="left" vertical="center"/>
      <protection locked="0"/>
    </xf>
    <xf numFmtId="166" fontId="3" fillId="0" borderId="21" xfId="0" applyNumberFormat="1" applyFont="1" applyFill="1" applyBorder="1" applyAlignment="1">
      <alignment horizontal="center" vertical="top" wrapText="1"/>
    </xf>
    <xf numFmtId="166" fontId="3" fillId="0" borderId="25" xfId="0" applyNumberFormat="1" applyFont="1" applyFill="1" applyBorder="1" applyAlignment="1">
      <alignment horizontal="center" vertical="top" wrapText="1"/>
    </xf>
    <xf numFmtId="166" fontId="3" fillId="0" borderId="22" xfId="0" applyNumberFormat="1" applyFont="1" applyFill="1" applyBorder="1" applyAlignment="1">
      <alignment horizontal="center" vertical="top" wrapText="1"/>
    </xf>
    <xf numFmtId="166" fontId="2" fillId="0" borderId="10" xfId="56" applyNumberFormat="1" applyFont="1" applyFill="1" applyBorder="1" applyProtection="1">
      <alignment/>
      <protection/>
    </xf>
    <xf numFmtId="166" fontId="3" fillId="0" borderId="17" xfId="56" applyNumberFormat="1" applyFont="1" applyFill="1" applyBorder="1" applyProtection="1">
      <alignment/>
      <protection/>
    </xf>
    <xf numFmtId="166" fontId="2" fillId="0" borderId="17" xfId="56" applyNumberFormat="1" applyFont="1" applyFill="1" applyBorder="1" applyAlignment="1" applyProtection="1">
      <alignment wrapText="1"/>
      <protection/>
    </xf>
    <xf numFmtId="166" fontId="3" fillId="0" borderId="26" xfId="0" applyNumberFormat="1" applyFont="1" applyFill="1" applyBorder="1" applyAlignment="1">
      <alignment horizontal="centerContinuous" vertical="top" wrapText="1"/>
    </xf>
    <xf numFmtId="166" fontId="3" fillId="0" borderId="27" xfId="0" applyNumberFormat="1" applyFont="1" applyFill="1" applyBorder="1" applyAlignment="1">
      <alignment horizontal="centerContinuous" vertical="top" wrapText="1"/>
    </xf>
    <xf numFmtId="166" fontId="3" fillId="0" borderId="28" xfId="0" applyNumberFormat="1" applyFont="1" applyFill="1" applyBorder="1" applyAlignment="1">
      <alignment horizontal="centerContinuous" vertical="top" wrapText="1"/>
    </xf>
    <xf numFmtId="166" fontId="3" fillId="0" borderId="29" xfId="0" applyNumberFormat="1" applyFont="1" applyFill="1" applyBorder="1" applyAlignment="1">
      <alignment horizontal="centerContinuous" vertical="top" wrapText="1"/>
    </xf>
    <xf numFmtId="166" fontId="3" fillId="0" borderId="11" xfId="0" applyNumberFormat="1" applyFont="1" applyFill="1" applyBorder="1" applyAlignment="1">
      <alignment horizontal="centerContinuous" vertical="top" wrapText="1"/>
    </xf>
    <xf numFmtId="166" fontId="3" fillId="0" borderId="0" xfId="0" applyNumberFormat="1" applyFont="1" applyFill="1" applyAlignment="1" applyProtection="1">
      <alignment/>
      <protection/>
    </xf>
    <xf numFmtId="166" fontId="3" fillId="0" borderId="12" xfId="56" applyNumberFormat="1" applyFont="1" applyFill="1" applyBorder="1" applyAlignment="1" applyProtection="1">
      <alignment horizontal="left"/>
      <protection/>
    </xf>
    <xf numFmtId="166" fontId="3" fillId="0" borderId="20" xfId="56" applyNumberFormat="1" applyFont="1" applyFill="1" applyBorder="1" applyAlignment="1" applyProtection="1">
      <alignment horizontal="left"/>
      <protection/>
    </xf>
    <xf numFmtId="166" fontId="2" fillId="0" borderId="20" xfId="56" applyNumberFormat="1" applyFont="1" applyFill="1" applyBorder="1" applyAlignment="1" applyProtection="1">
      <alignment horizontal="left" wrapText="1"/>
      <protection/>
    </xf>
    <xf numFmtId="166" fontId="3" fillId="0" borderId="30" xfId="0" applyNumberFormat="1" applyFont="1" applyFill="1" applyBorder="1" applyAlignment="1">
      <alignment horizontal="center" vertical="top" wrapText="1"/>
    </xf>
    <xf numFmtId="166" fontId="3" fillId="0" borderId="31" xfId="0" applyNumberFormat="1" applyFont="1" applyFill="1" applyBorder="1" applyAlignment="1">
      <alignment horizontal="center" vertical="top" wrapText="1"/>
    </xf>
    <xf numFmtId="166" fontId="2" fillId="0" borderId="18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wrapText="1"/>
      <protection/>
    </xf>
    <xf numFmtId="166" fontId="3" fillId="0" borderId="32" xfId="0" applyNumberFormat="1" applyFont="1" applyFill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center"/>
      <protection/>
    </xf>
    <xf numFmtId="166" fontId="3" fillId="0" borderId="33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1" fontId="3" fillId="0" borderId="18" xfId="0" applyNumberFormat="1" applyFont="1" applyFill="1" applyBorder="1" applyAlignment="1" applyProtection="1">
      <alignment vertical="top"/>
      <protection/>
    </xf>
    <xf numFmtId="1" fontId="3" fillId="0" borderId="0" xfId="0" applyNumberFormat="1" applyFont="1" applyFill="1" applyBorder="1" applyAlignment="1" applyProtection="1">
      <alignment vertical="top"/>
      <protection/>
    </xf>
    <xf numFmtId="1" fontId="2" fillId="0" borderId="0" xfId="0" applyNumberFormat="1" applyFont="1" applyFill="1" applyBorder="1" applyAlignment="1" applyProtection="1">
      <alignment vertical="top" wrapText="1"/>
      <protection/>
    </xf>
    <xf numFmtId="166" fontId="3" fillId="0" borderId="32" xfId="0" applyNumberFormat="1" applyFont="1" applyFill="1" applyBorder="1" applyAlignment="1" applyProtection="1">
      <alignment vertical="top"/>
      <protection/>
    </xf>
    <xf numFmtId="166" fontId="2" fillId="0" borderId="23" xfId="0" applyNumberFormat="1" applyFont="1" applyFill="1" applyBorder="1" applyAlignment="1" applyProtection="1">
      <alignment vertical="top"/>
      <protection/>
    </xf>
    <xf numFmtId="166" fontId="2" fillId="0" borderId="24" xfId="0" applyNumberFormat="1" applyFont="1" applyFill="1" applyBorder="1" applyAlignment="1" applyProtection="1">
      <alignment vertical="top"/>
      <protection/>
    </xf>
    <xf numFmtId="166" fontId="3" fillId="0" borderId="19" xfId="0" applyNumberFormat="1" applyFont="1" applyFill="1" applyBorder="1" applyAlignment="1" applyProtection="1">
      <alignment vertical="top"/>
      <protection/>
    </xf>
    <xf numFmtId="166" fontId="2" fillId="0" borderId="19" xfId="0" applyNumberFormat="1" applyFont="1" applyFill="1" applyBorder="1" applyAlignment="1" applyProtection="1">
      <alignment vertical="top"/>
      <protection/>
    </xf>
    <xf numFmtId="166" fontId="3" fillId="0" borderId="34" xfId="0" applyNumberFormat="1" applyFont="1" applyFill="1" applyBorder="1" applyAlignment="1" applyProtection="1">
      <alignment vertical="top"/>
      <protection/>
    </xf>
    <xf numFmtId="167" fontId="3" fillId="0" borderId="32" xfId="0" applyNumberFormat="1" applyFont="1" applyFill="1" applyBorder="1" applyAlignment="1">
      <alignment vertical="top"/>
    </xf>
    <xf numFmtId="167" fontId="3" fillId="0" borderId="19" xfId="0" applyNumberFormat="1" applyFont="1" applyFill="1" applyBorder="1" applyAlignment="1">
      <alignment vertical="top"/>
    </xf>
    <xf numFmtId="167" fontId="2" fillId="0" borderId="19" xfId="0" applyNumberFormat="1" applyFont="1" applyFill="1" applyBorder="1" applyAlignment="1">
      <alignment/>
    </xf>
    <xf numFmtId="167" fontId="3" fillId="0" borderId="34" xfId="0" applyNumberFormat="1" applyFont="1" applyFill="1" applyBorder="1" applyAlignment="1">
      <alignment vertical="top"/>
    </xf>
    <xf numFmtId="168" fontId="3" fillId="0" borderId="32" xfId="0" applyNumberFormat="1" applyFont="1" applyFill="1" applyBorder="1" applyAlignment="1" applyProtection="1">
      <alignment vertical="top"/>
      <protection/>
    </xf>
    <xf numFmtId="168" fontId="3" fillId="0" borderId="19" xfId="0" applyNumberFormat="1" applyFont="1" applyFill="1" applyBorder="1" applyAlignment="1" applyProtection="1">
      <alignment vertical="top"/>
      <protection/>
    </xf>
    <xf numFmtId="168" fontId="2" fillId="0" borderId="19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vertical="top"/>
      <protection/>
    </xf>
    <xf numFmtId="1" fontId="3" fillId="0" borderId="17" xfId="0" applyNumberFormat="1" applyFont="1" applyFill="1" applyBorder="1" applyAlignment="1" applyProtection="1">
      <alignment vertical="top"/>
      <protection/>
    </xf>
    <xf numFmtId="1" fontId="2" fillId="0" borderId="17" xfId="0" applyNumberFormat="1" applyFont="1" applyFill="1" applyBorder="1" applyAlignment="1" applyProtection="1">
      <alignment vertical="top" wrapText="1"/>
      <protection/>
    </xf>
    <xf numFmtId="166" fontId="3" fillId="0" borderId="35" xfId="0" applyNumberFormat="1" applyFont="1" applyFill="1" applyBorder="1" applyAlignment="1" applyProtection="1">
      <alignment vertical="top"/>
      <protection/>
    </xf>
    <xf numFmtId="41" fontId="10" fillId="0" borderId="36" xfId="0" applyNumberFormat="1" applyFont="1" applyFill="1" applyBorder="1" applyAlignment="1" applyProtection="1">
      <alignment vertical="center" wrapText="1"/>
      <protection/>
    </xf>
    <xf numFmtId="41" fontId="10" fillId="0" borderId="37" xfId="0" applyNumberFormat="1" applyFont="1" applyFill="1" applyBorder="1" applyAlignment="1" applyProtection="1">
      <alignment vertical="center" wrapText="1"/>
      <protection/>
    </xf>
    <xf numFmtId="1" fontId="3" fillId="0" borderId="12" xfId="0" applyNumberFormat="1" applyFont="1" applyFill="1" applyBorder="1" applyAlignment="1" applyProtection="1">
      <alignment vertical="top"/>
      <protection/>
    </xf>
    <xf numFmtId="1" fontId="3" fillId="0" borderId="20" xfId="0" applyNumberFormat="1" applyFont="1" applyFill="1" applyBorder="1" applyAlignment="1" applyProtection="1">
      <alignment vertical="top"/>
      <protection/>
    </xf>
    <xf numFmtId="1" fontId="2" fillId="0" borderId="20" xfId="0" applyNumberFormat="1" applyFont="1" applyFill="1" applyBorder="1" applyAlignment="1" applyProtection="1">
      <alignment vertical="top" wrapText="1"/>
      <protection/>
    </xf>
    <xf numFmtId="1" fontId="2" fillId="0" borderId="20" xfId="0" applyNumberFormat="1" applyFont="1" applyFill="1" applyBorder="1" applyAlignment="1" applyProtection="1">
      <alignment vertical="top"/>
      <protection/>
    </xf>
    <xf numFmtId="166" fontId="3" fillId="0" borderId="2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166" fontId="3" fillId="0" borderId="35" xfId="0" applyNumberFormat="1" applyFont="1" applyFill="1" applyBorder="1" applyAlignment="1">
      <alignment horizontal="center" vertical="center" wrapText="1"/>
    </xf>
    <xf numFmtId="166" fontId="3" fillId="0" borderId="34" xfId="0" applyNumberFormat="1" applyFont="1" applyFill="1" applyBorder="1" applyAlignment="1">
      <alignment horizontal="center" vertical="center" wrapText="1"/>
    </xf>
    <xf numFmtId="166" fontId="9" fillId="0" borderId="17" xfId="0" applyNumberFormat="1" applyFont="1" applyFill="1" applyBorder="1" applyAlignment="1" applyProtection="1">
      <alignment horizontal="centerContinuous" vertical="center"/>
      <protection/>
    </xf>
    <xf numFmtId="166" fontId="9" fillId="0" borderId="20" xfId="0" applyNumberFormat="1" applyFont="1" applyFill="1" applyBorder="1" applyAlignment="1" applyProtection="1">
      <alignment horizontal="left"/>
      <protection/>
    </xf>
    <xf numFmtId="166" fontId="2" fillId="0" borderId="10" xfId="57" applyNumberFormat="1" applyFont="1" applyFill="1" applyBorder="1" applyProtection="1">
      <alignment/>
      <protection/>
    </xf>
    <xf numFmtId="166" fontId="3" fillId="0" borderId="17" xfId="57" applyNumberFormat="1" applyFont="1" applyFill="1" applyBorder="1" applyProtection="1">
      <alignment/>
      <protection/>
    </xf>
    <xf numFmtId="166" fontId="2" fillId="0" borderId="17" xfId="57" applyNumberFormat="1" applyFont="1" applyFill="1" applyBorder="1" applyProtection="1">
      <alignment/>
      <protection/>
    </xf>
    <xf numFmtId="166" fontId="3" fillId="0" borderId="36" xfId="0" applyNumberFormat="1" applyFont="1" applyFill="1" applyBorder="1" applyAlignment="1">
      <alignment horizontal="centerContinuous" vertical="top" wrapText="1"/>
    </xf>
    <xf numFmtId="166" fontId="3" fillId="0" borderId="38" xfId="0" applyNumberFormat="1" applyFont="1" applyFill="1" applyBorder="1" applyAlignment="1">
      <alignment horizontal="centerContinuous" vertical="top" wrapText="1"/>
    </xf>
    <xf numFmtId="166" fontId="3" fillId="0" borderId="37" xfId="0" applyNumberFormat="1" applyFont="1" applyFill="1" applyBorder="1" applyAlignment="1">
      <alignment horizontal="centerContinuous" vertical="top" wrapText="1"/>
    </xf>
    <xf numFmtId="166" fontId="3" fillId="0" borderId="12" xfId="57" applyNumberFormat="1" applyFont="1" applyFill="1" applyBorder="1" applyAlignment="1" applyProtection="1">
      <alignment horizontal="left"/>
      <protection/>
    </xf>
    <xf numFmtId="166" fontId="3" fillId="0" borderId="20" xfId="57" applyNumberFormat="1" applyFont="1" applyFill="1" applyBorder="1" applyAlignment="1" applyProtection="1">
      <alignment horizontal="left"/>
      <protection/>
    </xf>
    <xf numFmtId="166" fontId="2" fillId="0" borderId="20" xfId="57" applyNumberFormat="1" applyFont="1" applyFill="1" applyBorder="1" applyAlignment="1" applyProtection="1">
      <alignment horizontal="left"/>
      <protection/>
    </xf>
    <xf numFmtId="166" fontId="3" fillId="0" borderId="39" xfId="0" applyNumberFormat="1" applyFont="1" applyFill="1" applyBorder="1" applyAlignment="1">
      <alignment horizontal="center" vertical="top" wrapText="1"/>
    </xf>
    <xf numFmtId="166" fontId="3" fillId="0" borderId="40" xfId="0" applyNumberFormat="1" applyFont="1" applyFill="1" applyBorder="1" applyAlignment="1">
      <alignment horizontal="center" vertical="top" wrapText="1"/>
    </xf>
    <xf numFmtId="166" fontId="3" fillId="0" borderId="40" xfId="0" applyNumberFormat="1" applyFont="1" applyFill="1" applyBorder="1" applyAlignment="1">
      <alignment horizontal="centerContinuous" vertical="top" wrapText="1"/>
    </xf>
    <xf numFmtId="166" fontId="3" fillId="0" borderId="41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vertical="top"/>
      <protection/>
    </xf>
    <xf numFmtId="171" fontId="2" fillId="0" borderId="23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Fill="1" applyBorder="1" applyAlignment="1" applyProtection="1">
      <alignment horizontal="right" vertical="center"/>
      <protection/>
    </xf>
    <xf numFmtId="171" fontId="2" fillId="0" borderId="2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Fill="1" applyBorder="1" applyAlignment="1" applyProtection="1">
      <alignment horizontal="right" vertical="center"/>
      <protection/>
    </xf>
    <xf numFmtId="166" fontId="3" fillId="0" borderId="13" xfId="0" applyNumberFormat="1" applyFont="1" applyFill="1" applyBorder="1" applyAlignment="1" applyProtection="1">
      <alignment vertical="top"/>
      <protection/>
    </xf>
    <xf numFmtId="1" fontId="3" fillId="0" borderId="18" xfId="0" applyNumberFormat="1" applyFont="1" applyFill="1" applyBorder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left" vertical="top"/>
      <protection/>
    </xf>
    <xf numFmtId="1" fontId="2" fillId="0" borderId="0" xfId="0" applyNumberFormat="1" applyFont="1" applyFill="1" applyBorder="1" applyAlignment="1" applyProtection="1">
      <alignment horizontal="left" vertical="top"/>
      <protection/>
    </xf>
    <xf numFmtId="171" fontId="2" fillId="0" borderId="21" xfId="0" applyNumberFormat="1" applyFont="1" applyFill="1" applyBorder="1" applyAlignment="1" applyProtection="1">
      <alignment horizontal="right" vertical="top"/>
      <protection/>
    </xf>
    <xf numFmtId="171" fontId="2" fillId="0" borderId="22" xfId="0" applyNumberFormat="1" applyFont="1" applyFill="1" applyBorder="1" applyAlignment="1" applyProtection="1">
      <alignment horizontal="right" vertical="top"/>
      <protection/>
    </xf>
    <xf numFmtId="1" fontId="8" fillId="0" borderId="18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1" fontId="9" fillId="0" borderId="0" xfId="0" applyNumberFormat="1" applyFont="1" applyFill="1" applyBorder="1" applyAlignment="1" applyProtection="1">
      <alignment vertical="top"/>
      <protection/>
    </xf>
    <xf numFmtId="171" fontId="9" fillId="0" borderId="0" xfId="0" applyNumberFormat="1" applyFont="1" applyFill="1" applyBorder="1" applyAlignment="1" applyProtection="1">
      <alignment horizontal="right" vertical="top"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8" fillId="0" borderId="20" xfId="0" applyNumberFormat="1" applyFont="1" applyFill="1" applyBorder="1" applyAlignment="1" applyProtection="1">
      <alignment/>
      <protection/>
    </xf>
    <xf numFmtId="171" fontId="9" fillId="0" borderId="42" xfId="0" applyNumberFormat="1" applyFont="1" applyFill="1" applyBorder="1" applyAlignment="1" applyProtection="1">
      <alignment horizontal="right" vertical="top"/>
      <protection/>
    </xf>
    <xf numFmtId="171" fontId="9" fillId="0" borderId="23" xfId="0" applyNumberFormat="1" applyFont="1" applyFill="1" applyBorder="1" applyAlignment="1" applyProtection="1">
      <alignment horizontal="right" vertical="top"/>
      <protection/>
    </xf>
    <xf numFmtId="171" fontId="9" fillId="0" borderId="24" xfId="0" applyNumberFormat="1" applyFont="1" applyFill="1" applyBorder="1" applyAlignment="1" applyProtection="1">
      <alignment horizontal="right" vertical="top"/>
      <protection/>
    </xf>
    <xf numFmtId="171" fontId="9" fillId="0" borderId="43" xfId="0" applyNumberFormat="1" applyFont="1" applyFill="1" applyBorder="1" applyAlignment="1" applyProtection="1">
      <alignment vertical="top"/>
      <protection/>
    </xf>
    <xf numFmtId="171" fontId="9" fillId="0" borderId="21" xfId="0" applyNumberFormat="1" applyFont="1" applyFill="1" applyBorder="1" applyAlignment="1" applyProtection="1">
      <alignment vertical="top"/>
      <protection/>
    </xf>
    <xf numFmtId="171" fontId="9" fillId="0" borderId="22" xfId="0" applyNumberFormat="1" applyFont="1" applyFill="1" applyBorder="1" applyAlignment="1" applyProtection="1">
      <alignment vertical="top"/>
      <protection/>
    </xf>
    <xf numFmtId="166" fontId="28" fillId="0" borderId="17" xfId="0" applyNumberFormat="1" applyFont="1" applyFill="1" applyBorder="1" applyAlignment="1" applyProtection="1">
      <alignment horizontal="centerContinuous" vertical="center"/>
      <protection/>
    </xf>
    <xf numFmtId="166" fontId="29" fillId="0" borderId="17" xfId="0" applyNumberFormat="1" applyFont="1" applyFill="1" applyBorder="1" applyAlignment="1" applyProtection="1">
      <alignment horizontal="centerContinuous" vertical="center"/>
      <protection/>
    </xf>
    <xf numFmtId="166" fontId="30" fillId="0" borderId="17" xfId="0" applyNumberFormat="1" applyFont="1" applyFill="1" applyBorder="1" applyAlignment="1" applyProtection="1">
      <alignment horizontal="centerContinuous" vertical="top"/>
      <protection/>
    </xf>
    <xf numFmtId="166" fontId="28" fillId="0" borderId="17" xfId="0" applyNumberFormat="1" applyFont="1" applyFill="1" applyBorder="1" applyAlignment="1" applyProtection="1">
      <alignment horizontal="centerContinuous" vertical="top"/>
      <protection/>
    </xf>
    <xf numFmtId="166" fontId="28" fillId="0" borderId="11" xfId="0" applyNumberFormat="1" applyFont="1" applyFill="1" applyBorder="1" applyAlignment="1" applyProtection="1">
      <alignment horizontal="centerContinuous" vertical="top"/>
      <protection/>
    </xf>
    <xf numFmtId="166" fontId="29" fillId="0" borderId="0" xfId="0" applyNumberFormat="1" applyFont="1" applyFill="1" applyAlignment="1" applyProtection="1">
      <alignment horizontal="center"/>
      <protection/>
    </xf>
    <xf numFmtId="166" fontId="2" fillId="0" borderId="17" xfId="56" applyNumberFormat="1" applyFont="1" applyFill="1" applyBorder="1" applyAlignment="1" applyProtection="1">
      <alignment/>
      <protection/>
    </xf>
    <xf numFmtId="166" fontId="2" fillId="0" borderId="20" xfId="56" applyNumberFormat="1" applyFont="1" applyFill="1" applyBorder="1" applyAlignment="1" applyProtection="1">
      <alignment horizontal="left"/>
      <protection/>
    </xf>
    <xf numFmtId="166" fontId="3" fillId="0" borderId="25" xfId="0" applyNumberFormat="1" applyFont="1" applyFill="1" applyBorder="1" applyAlignment="1">
      <alignment horizontal="centerContinuous" vertical="top" wrapText="1"/>
    </xf>
    <xf numFmtId="166" fontId="2" fillId="0" borderId="0" xfId="0" applyNumberFormat="1" applyFont="1" applyFill="1" applyBorder="1" applyAlignment="1" applyProtection="1">
      <alignment/>
      <protection/>
    </xf>
    <xf numFmtId="166" fontId="3" fillId="0" borderId="18" xfId="0" applyNumberFormat="1" applyFont="1" applyFill="1" applyBorder="1" applyAlignment="1" applyProtection="1">
      <alignment/>
      <protection/>
    </xf>
    <xf numFmtId="166" fontId="31" fillId="0" borderId="0" xfId="0" applyNumberFormat="1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 vertical="top"/>
      <protection/>
    </xf>
    <xf numFmtId="172" fontId="2" fillId="0" borderId="24" xfId="0" applyNumberFormat="1" applyFont="1" applyFill="1" applyBorder="1" applyAlignment="1" applyProtection="1">
      <alignment vertical="top"/>
      <protection/>
    </xf>
    <xf numFmtId="166" fontId="31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66" fontId="31" fillId="0" borderId="0" xfId="0" applyNumberFormat="1" applyFont="1" applyFill="1" applyBorder="1" applyAlignment="1" applyProtection="1">
      <alignment vertical="center"/>
      <protection/>
    </xf>
    <xf numFmtId="172" fontId="2" fillId="0" borderId="23" xfId="0" applyNumberFormat="1" applyFont="1" applyFill="1" applyBorder="1" applyAlignment="1" applyProtection="1">
      <alignment vertical="center"/>
      <protection/>
    </xf>
    <xf numFmtId="172" fontId="2" fillId="0" borderId="24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6" fontId="31" fillId="0" borderId="20" xfId="0" applyNumberFormat="1" applyFont="1" applyFill="1" applyBorder="1" applyAlignment="1" applyProtection="1">
      <alignment vertical="center"/>
      <protection/>
    </xf>
    <xf numFmtId="166" fontId="8" fillId="0" borderId="12" xfId="0" applyNumberFormat="1" applyFont="1" applyFill="1" applyBorder="1" applyAlignment="1" applyProtection="1">
      <alignment/>
      <protection/>
    </xf>
    <xf numFmtId="166" fontId="28" fillId="0" borderId="20" xfId="0" applyNumberFormat="1" applyFont="1" applyFill="1" applyBorder="1" applyAlignment="1" applyProtection="1">
      <alignment/>
      <protection/>
    </xf>
    <xf numFmtId="172" fontId="2" fillId="0" borderId="21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66" fontId="28" fillId="0" borderId="0" xfId="0" applyNumberFormat="1" applyFont="1" applyFill="1" applyAlignment="1" applyProtection="1">
      <alignment/>
      <protection/>
    </xf>
    <xf numFmtId="166" fontId="2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172" fontId="2" fillId="0" borderId="42" xfId="0" applyNumberFormat="1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66" fontId="8" fillId="0" borderId="18" xfId="0" applyNumberFormat="1" applyFont="1" applyFill="1" applyBorder="1" applyAlignment="1" applyProtection="1">
      <alignment/>
      <protection/>
    </xf>
    <xf numFmtId="166" fontId="28" fillId="0" borderId="0" xfId="0" applyNumberFormat="1" applyFont="1" applyFill="1" applyBorder="1" applyAlignment="1" applyProtection="1">
      <alignment/>
      <protection/>
    </xf>
    <xf numFmtId="166" fontId="29" fillId="0" borderId="20" xfId="0" applyNumberFormat="1" applyFont="1" applyFill="1" applyBorder="1" applyAlignment="1" applyProtection="1">
      <alignment/>
      <protection/>
    </xf>
    <xf numFmtId="166" fontId="29" fillId="0" borderId="43" xfId="0" applyNumberFormat="1" applyFont="1" applyFill="1" applyBorder="1" applyAlignment="1" applyProtection="1">
      <alignment/>
      <protection/>
    </xf>
    <xf numFmtId="166" fontId="29" fillId="0" borderId="21" xfId="0" applyNumberFormat="1" applyFont="1" applyFill="1" applyBorder="1" applyAlignment="1" applyProtection="1">
      <alignment/>
      <protection/>
    </xf>
    <xf numFmtId="166" fontId="29" fillId="0" borderId="22" xfId="0" applyNumberFormat="1" applyFont="1" applyFill="1" applyBorder="1" applyAlignment="1" applyProtection="1">
      <alignment/>
      <protection/>
    </xf>
    <xf numFmtId="166" fontId="29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vertical="top" wrapText="1"/>
      <protection/>
    </xf>
    <xf numFmtId="166" fontId="3" fillId="0" borderId="44" xfId="0" applyNumberFormat="1" applyFont="1" applyFill="1" applyBorder="1" applyAlignment="1">
      <alignment horizontal="centerContinuous" vertical="top" wrapText="1"/>
    </xf>
    <xf numFmtId="166" fontId="3" fillId="0" borderId="33" xfId="0" applyNumberFormat="1" applyFont="1" applyFill="1" applyBorder="1" applyAlignment="1">
      <alignment horizontal="center" vertical="top" wrapText="1"/>
    </xf>
    <xf numFmtId="1" fontId="2" fillId="0" borderId="45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>
      <alignment vertical="top"/>
    </xf>
    <xf numFmtId="173" fontId="2" fillId="0" borderId="23" xfId="0" applyNumberFormat="1" applyFont="1" applyFill="1" applyBorder="1" applyAlignment="1">
      <alignment vertical="top"/>
    </xf>
    <xf numFmtId="173" fontId="2" fillId="0" borderId="24" xfId="0" applyNumberFormat="1" applyFont="1" applyFill="1" applyBorder="1" applyAlignment="1">
      <alignment vertical="top"/>
    </xf>
    <xf numFmtId="173" fontId="3" fillId="0" borderId="19" xfId="0" applyNumberFormat="1" applyFont="1" applyFill="1" applyBorder="1" applyAlignment="1">
      <alignment vertical="top"/>
    </xf>
    <xf numFmtId="173" fontId="3" fillId="0" borderId="19" xfId="0" applyNumberFormat="1" applyFont="1" applyFill="1" applyBorder="1" applyAlignment="1">
      <alignment/>
    </xf>
    <xf numFmtId="1" fontId="2" fillId="0" borderId="45" xfId="0" applyNumberFormat="1" applyFont="1" applyFill="1" applyBorder="1" applyAlignment="1" applyProtection="1">
      <alignment vertical="top" wrapText="1"/>
      <protection/>
    </xf>
    <xf numFmtId="174" fontId="32" fillId="0" borderId="23" xfId="61" applyNumberFormat="1" applyFont="1" applyFill="1" applyBorder="1" applyAlignment="1" applyProtection="1">
      <alignment vertical="top"/>
      <protection/>
    </xf>
    <xf numFmtId="174" fontId="32" fillId="0" borderId="24" xfId="61" applyNumberFormat="1" applyFont="1" applyFill="1" applyBorder="1" applyAlignment="1" applyProtection="1">
      <alignment vertical="top"/>
      <protection/>
    </xf>
    <xf numFmtId="175" fontId="3" fillId="0" borderId="32" xfId="0" applyNumberFormat="1" applyFont="1" applyFill="1" applyBorder="1" applyAlignment="1">
      <alignment vertical="top"/>
    </xf>
    <xf numFmtId="176" fontId="32" fillId="0" borderId="23" xfId="61" applyNumberFormat="1" applyFont="1" applyFill="1" applyBorder="1" applyAlignment="1" applyProtection="1">
      <alignment horizontal="left" vertical="top"/>
      <protection/>
    </xf>
    <xf numFmtId="176" fontId="32" fillId="0" borderId="24" xfId="61" applyNumberFormat="1" applyFont="1" applyFill="1" applyBorder="1" applyAlignment="1" applyProtection="1">
      <alignment horizontal="left" vertical="top"/>
      <protection/>
    </xf>
    <xf numFmtId="177" fontId="3" fillId="0" borderId="19" xfId="0" applyNumberFormat="1" applyFont="1" applyFill="1" applyBorder="1" applyAlignment="1">
      <alignment/>
    </xf>
    <xf numFmtId="178" fontId="32" fillId="0" borderId="23" xfId="61" applyNumberFormat="1" applyFont="1" applyFill="1" applyBorder="1" applyAlignment="1" applyProtection="1">
      <alignment horizontal="left" vertical="top"/>
      <protection/>
    </xf>
    <xf numFmtId="178" fontId="32" fillId="0" borderId="24" xfId="61" applyNumberFormat="1" applyFont="1" applyFill="1" applyBorder="1" applyAlignment="1" applyProtection="1">
      <alignment horizontal="left" vertical="top"/>
      <protection/>
    </xf>
    <xf numFmtId="179" fontId="2" fillId="0" borderId="23" xfId="61" applyNumberFormat="1" applyFont="1" applyFill="1" applyBorder="1" applyAlignment="1" applyProtection="1">
      <alignment vertical="top"/>
      <protection/>
    </xf>
    <xf numFmtId="179" fontId="2" fillId="0" borderId="24" xfId="61" applyNumberFormat="1" applyFont="1" applyFill="1" applyBorder="1" applyAlignment="1" applyProtection="1">
      <alignment vertical="top"/>
      <protection/>
    </xf>
    <xf numFmtId="180" fontId="3" fillId="0" borderId="19" xfId="0" applyNumberFormat="1" applyFont="1" applyFill="1" applyBorder="1" applyAlignment="1">
      <alignment vertical="top"/>
    </xf>
    <xf numFmtId="180" fontId="3" fillId="0" borderId="32" xfId="0" applyNumberFormat="1" applyFont="1" applyFill="1" applyBorder="1" applyAlignment="1">
      <alignment vertical="top"/>
    </xf>
    <xf numFmtId="164" fontId="3" fillId="0" borderId="19" xfId="0" applyNumberFormat="1" applyFont="1" applyFill="1" applyBorder="1" applyAlignment="1">
      <alignment vertical="top"/>
    </xf>
    <xf numFmtId="180" fontId="3" fillId="0" borderId="19" xfId="0" applyNumberFormat="1" applyFont="1" applyFill="1" applyBorder="1" applyAlignment="1">
      <alignment/>
    </xf>
    <xf numFmtId="169" fontId="32" fillId="0" borderId="23" xfId="61" applyNumberFormat="1" applyFont="1" applyFill="1" applyBorder="1" applyAlignment="1" applyProtection="1">
      <alignment horizontal="left" vertical="top"/>
      <protection/>
    </xf>
    <xf numFmtId="169" fontId="32" fillId="0" borderId="24" xfId="61" applyNumberFormat="1" applyFont="1" applyFill="1" applyBorder="1" applyAlignment="1" applyProtection="1">
      <alignment horizontal="left" vertical="top"/>
      <protection/>
    </xf>
    <xf numFmtId="175" fontId="3" fillId="0" borderId="19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>
      <alignment/>
    </xf>
    <xf numFmtId="175" fontId="3" fillId="0" borderId="18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 vertical="top"/>
    </xf>
    <xf numFmtId="181" fontId="3" fillId="0" borderId="19" xfId="0" applyNumberFormat="1" applyFont="1" applyFill="1" applyBorder="1" applyAlignment="1">
      <alignment vertical="top"/>
    </xf>
    <xf numFmtId="181" fontId="3" fillId="0" borderId="19" xfId="0" applyNumberFormat="1" applyFont="1" applyFill="1" applyBorder="1" applyAlignment="1">
      <alignment/>
    </xf>
    <xf numFmtId="182" fontId="32" fillId="0" borderId="23" xfId="61" applyNumberFormat="1" applyFont="1" applyFill="1" applyBorder="1" applyAlignment="1" applyProtection="1">
      <alignment vertical="top"/>
      <protection/>
    </xf>
    <xf numFmtId="182" fontId="32" fillId="0" borderId="24" xfId="61" applyNumberFormat="1" applyFont="1" applyFill="1" applyBorder="1" applyAlignment="1" applyProtection="1">
      <alignment vertical="top"/>
      <protection/>
    </xf>
    <xf numFmtId="183" fontId="3" fillId="0" borderId="32" xfId="0" applyNumberFormat="1" applyFont="1" applyFill="1" applyBorder="1" applyAlignment="1">
      <alignment vertical="top"/>
    </xf>
    <xf numFmtId="183" fontId="3" fillId="0" borderId="19" xfId="0" applyNumberFormat="1" applyFont="1" applyFill="1" applyBorder="1" applyAlignment="1">
      <alignment vertical="top"/>
    </xf>
    <xf numFmtId="183" fontId="3" fillId="0" borderId="19" xfId="0" applyNumberFormat="1" applyFont="1" applyFill="1" applyBorder="1" applyAlignment="1">
      <alignment/>
    </xf>
    <xf numFmtId="184" fontId="32" fillId="0" borderId="23" xfId="61" applyNumberFormat="1" applyFont="1" applyFill="1" applyBorder="1" applyAlignment="1" applyProtection="1">
      <alignment vertical="top"/>
      <protection/>
    </xf>
    <xf numFmtId="184" fontId="32" fillId="0" borderId="24" xfId="61" applyNumberFormat="1" applyFont="1" applyFill="1" applyBorder="1" applyAlignment="1" applyProtection="1">
      <alignment vertical="top"/>
      <protection/>
    </xf>
    <xf numFmtId="176" fontId="32" fillId="0" borderId="23" xfId="61" applyNumberFormat="1" applyFont="1" applyFill="1" applyBorder="1" applyAlignment="1" applyProtection="1">
      <alignment vertical="top"/>
      <protection/>
    </xf>
    <xf numFmtId="176" fontId="32" fillId="0" borderId="24" xfId="61" applyNumberFormat="1" applyFont="1" applyFill="1" applyBorder="1" applyAlignment="1" applyProtection="1">
      <alignment vertical="top"/>
      <protection/>
    </xf>
    <xf numFmtId="179" fontId="32" fillId="0" borderId="23" xfId="61" applyNumberFormat="1" applyFont="1" applyFill="1" applyBorder="1" applyAlignment="1" applyProtection="1">
      <alignment vertical="top"/>
      <protection/>
    </xf>
    <xf numFmtId="179" fontId="32" fillId="0" borderId="24" xfId="61" applyNumberFormat="1" applyFont="1" applyFill="1" applyBorder="1" applyAlignment="1" applyProtection="1">
      <alignment vertical="top"/>
      <protection/>
    </xf>
    <xf numFmtId="185" fontId="3" fillId="0" borderId="32" xfId="0" applyNumberFormat="1" applyFont="1" applyFill="1" applyBorder="1" applyAlignment="1">
      <alignment vertical="top"/>
    </xf>
    <xf numFmtId="185" fontId="3" fillId="0" borderId="19" xfId="0" applyNumberFormat="1" applyFont="1" applyFill="1" applyBorder="1" applyAlignment="1">
      <alignment vertical="top"/>
    </xf>
    <xf numFmtId="185" fontId="3" fillId="0" borderId="19" xfId="0" applyNumberFormat="1" applyFont="1" applyFill="1" applyBorder="1" applyAlignment="1">
      <alignment/>
    </xf>
    <xf numFmtId="186" fontId="3" fillId="0" borderId="32" xfId="0" applyNumberFormat="1" applyFont="1" applyFill="1" applyBorder="1" applyAlignment="1">
      <alignment vertical="top"/>
    </xf>
    <xf numFmtId="186" fontId="3" fillId="0" borderId="19" xfId="0" applyNumberFormat="1" applyFont="1" applyFill="1" applyBorder="1" applyAlignment="1">
      <alignment vertical="top"/>
    </xf>
    <xf numFmtId="186" fontId="3" fillId="0" borderId="19" xfId="0" applyNumberFormat="1" applyFont="1" applyFill="1" applyBorder="1" applyAlignment="1">
      <alignment/>
    </xf>
    <xf numFmtId="41" fontId="33" fillId="0" borderId="23" xfId="0" applyNumberFormat="1" applyFont="1" applyFill="1" applyBorder="1" applyAlignment="1" applyProtection="1">
      <alignment vertical="top" wrapText="1"/>
      <protection/>
    </xf>
    <xf numFmtId="41" fontId="33" fillId="0" borderId="24" xfId="0" applyNumberFormat="1" applyFont="1" applyFill="1" applyBorder="1" applyAlignment="1" applyProtection="1">
      <alignment vertical="top" wrapText="1"/>
      <protection/>
    </xf>
    <xf numFmtId="183" fontId="3" fillId="0" borderId="34" xfId="0" applyNumberFormat="1" applyFont="1" applyFill="1" applyBorder="1" applyAlignment="1">
      <alignment vertical="top"/>
    </xf>
    <xf numFmtId="173" fontId="3" fillId="0" borderId="35" xfId="0" applyNumberFormat="1" applyFont="1" applyFill="1" applyBorder="1" applyAlignment="1">
      <alignment vertical="top"/>
    </xf>
    <xf numFmtId="49" fontId="32" fillId="0" borderId="23" xfId="61" applyNumberFormat="1" applyFont="1" applyFill="1" applyBorder="1" applyAlignment="1" applyProtection="1">
      <alignment horizontal="right" vertical="top"/>
      <protection/>
    </xf>
    <xf numFmtId="43" fontId="32" fillId="0" borderId="23" xfId="61" applyNumberFormat="1" applyFont="1" applyFill="1" applyBorder="1" applyAlignment="1" applyProtection="1">
      <alignment horizontal="left" vertical="top"/>
      <protection/>
    </xf>
    <xf numFmtId="43" fontId="32" fillId="0" borderId="24" xfId="61" applyNumberFormat="1" applyFont="1" applyFill="1" applyBorder="1" applyAlignment="1" applyProtection="1">
      <alignment horizontal="left" vertical="top"/>
      <protection/>
    </xf>
    <xf numFmtId="177" fontId="3" fillId="0" borderId="32" xfId="0" applyNumberFormat="1" applyFont="1" applyFill="1" applyBorder="1" applyAlignment="1">
      <alignment vertical="top"/>
    </xf>
    <xf numFmtId="177" fontId="3" fillId="0" borderId="19" xfId="0" applyNumberFormat="1" applyFont="1" applyFill="1" applyBorder="1" applyAlignment="1">
      <alignment vertical="top"/>
    </xf>
    <xf numFmtId="177" fontId="3" fillId="0" borderId="34" xfId="0" applyNumberFormat="1" applyFont="1" applyFill="1" applyBorder="1" applyAlignment="1">
      <alignment vertical="top"/>
    </xf>
    <xf numFmtId="1" fontId="2" fillId="0" borderId="25" xfId="0" applyNumberFormat="1" applyFont="1" applyFill="1" applyBorder="1" applyAlignment="1" applyProtection="1">
      <alignment vertical="top" wrapText="1"/>
      <protection/>
    </xf>
    <xf numFmtId="173" fontId="3" fillId="0" borderId="34" xfId="0" applyNumberFormat="1" applyFont="1" applyFill="1" applyBorder="1" applyAlignment="1">
      <alignment vertical="top"/>
    </xf>
    <xf numFmtId="179" fontId="32" fillId="0" borderId="21" xfId="61" applyNumberFormat="1" applyFont="1" applyFill="1" applyBorder="1" applyAlignment="1" applyProtection="1">
      <alignment vertical="top"/>
      <protection/>
    </xf>
    <xf numFmtId="179" fontId="32" fillId="0" borderId="22" xfId="61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>
      <alignment vertical="top"/>
    </xf>
    <xf numFmtId="173" fontId="3" fillId="0" borderId="13" xfId="0" applyNumberFormat="1" applyFont="1" applyFill="1" applyBorder="1" applyAlignment="1">
      <alignment/>
    </xf>
    <xf numFmtId="187" fontId="3" fillId="0" borderId="32" xfId="0" applyNumberFormat="1" applyFont="1" applyFill="1" applyBorder="1" applyAlignment="1">
      <alignment vertical="top"/>
    </xf>
    <xf numFmtId="187" fontId="3" fillId="0" borderId="19" xfId="0" applyNumberFormat="1" applyFont="1" applyFill="1" applyBorder="1" applyAlignment="1">
      <alignment vertical="top"/>
    </xf>
    <xf numFmtId="169" fontId="32" fillId="0" borderId="23" xfId="61" applyNumberFormat="1" applyFont="1" applyFill="1" applyBorder="1" applyAlignment="1" applyProtection="1">
      <alignment vertical="top"/>
      <protection/>
    </xf>
    <xf numFmtId="1" fontId="2" fillId="0" borderId="25" xfId="0" applyNumberFormat="1" applyFont="1" applyFill="1" applyBorder="1" applyAlignment="1" applyProtection="1">
      <alignment vertical="top"/>
      <protection/>
    </xf>
    <xf numFmtId="182" fontId="2" fillId="0" borderId="21" xfId="61" applyNumberFormat="1" applyFont="1" applyFill="1" applyBorder="1" applyAlignment="1" applyProtection="1">
      <alignment vertical="top"/>
      <protection/>
    </xf>
    <xf numFmtId="182" fontId="2" fillId="0" borderId="22" xfId="61" applyNumberFormat="1" applyFont="1" applyFill="1" applyBorder="1" applyAlignment="1" applyProtection="1">
      <alignment vertical="top"/>
      <protection/>
    </xf>
    <xf numFmtId="1" fontId="2" fillId="0" borderId="38" xfId="0" applyNumberFormat="1" applyFont="1" applyFill="1" applyBorder="1" applyAlignment="1" applyProtection="1">
      <alignment vertical="top"/>
      <protection/>
    </xf>
    <xf numFmtId="166" fontId="3" fillId="0" borderId="17" xfId="0" applyNumberFormat="1" applyFont="1" applyFill="1" applyBorder="1" applyAlignment="1" applyProtection="1">
      <alignment/>
      <protection/>
    </xf>
    <xf numFmtId="41" fontId="2" fillId="0" borderId="46" xfId="0" applyNumberFormat="1" applyFont="1" applyFill="1" applyBorder="1" applyAlignment="1" applyProtection="1">
      <alignment vertical="top" wrapText="1"/>
      <protection/>
    </xf>
    <xf numFmtId="41" fontId="2" fillId="0" borderId="36" xfId="0" applyNumberFormat="1" applyFont="1" applyFill="1" applyBorder="1" applyAlignment="1" applyProtection="1">
      <alignment vertical="top" wrapText="1"/>
      <protection/>
    </xf>
    <xf numFmtId="41" fontId="2" fillId="0" borderId="37" xfId="0" applyNumberFormat="1" applyFont="1" applyFill="1" applyBorder="1" applyAlignment="1" applyProtection="1">
      <alignment vertical="top" wrapText="1"/>
      <protection/>
    </xf>
    <xf numFmtId="176" fontId="2" fillId="0" borderId="42" xfId="61" applyNumberFormat="1" applyFont="1" applyFill="1" applyBorder="1" applyAlignment="1" applyProtection="1">
      <alignment vertical="top"/>
      <protection/>
    </xf>
    <xf numFmtId="176" fontId="2" fillId="0" borderId="23" xfId="61" applyNumberFormat="1" applyFont="1" applyFill="1" applyBorder="1" applyAlignment="1" applyProtection="1">
      <alignment vertical="top"/>
      <protection/>
    </xf>
    <xf numFmtId="176" fontId="2" fillId="0" borderId="24" xfId="61" applyNumberFormat="1" applyFont="1" applyFill="1" applyBorder="1" applyAlignment="1" applyProtection="1">
      <alignment vertical="top"/>
      <protection/>
    </xf>
    <xf numFmtId="176" fontId="32" fillId="0" borderId="42" xfId="61" applyNumberFormat="1" applyFont="1" applyFill="1" applyBorder="1" applyAlignment="1" applyProtection="1">
      <alignment vertical="top"/>
      <protection/>
    </xf>
    <xf numFmtId="184" fontId="32" fillId="0" borderId="42" xfId="61" applyNumberFormat="1" applyFont="1" applyFill="1" applyBorder="1" applyAlignment="1" applyProtection="1">
      <alignment vertical="top"/>
      <protection/>
    </xf>
    <xf numFmtId="188" fontId="32" fillId="0" borderId="42" xfId="61" applyNumberFormat="1" applyFont="1" applyFill="1" applyBorder="1" applyAlignment="1" applyProtection="1">
      <alignment vertical="top"/>
      <protection/>
    </xf>
    <xf numFmtId="188" fontId="32" fillId="0" borderId="23" xfId="61" applyNumberFormat="1" applyFont="1" applyFill="1" applyBorder="1" applyAlignment="1" applyProtection="1">
      <alignment vertical="top"/>
      <protection/>
    </xf>
    <xf numFmtId="188" fontId="32" fillId="0" borderId="24" xfId="61" applyNumberFormat="1" applyFont="1" applyFill="1" applyBorder="1" applyAlignment="1" applyProtection="1">
      <alignment vertical="top"/>
      <protection/>
    </xf>
    <xf numFmtId="189" fontId="32" fillId="0" borderId="42" xfId="61" applyNumberFormat="1" applyFont="1" applyFill="1" applyBorder="1" applyAlignment="1" applyProtection="1">
      <alignment vertical="top"/>
      <protection/>
    </xf>
    <xf numFmtId="189" fontId="32" fillId="0" borderId="23" xfId="61" applyNumberFormat="1" applyFont="1" applyFill="1" applyBorder="1" applyAlignment="1" applyProtection="1">
      <alignment vertical="top"/>
      <protection/>
    </xf>
    <xf numFmtId="189" fontId="32" fillId="0" borderId="24" xfId="61" applyNumberFormat="1" applyFont="1" applyFill="1" applyBorder="1" applyAlignment="1" applyProtection="1">
      <alignment vertical="top"/>
      <protection/>
    </xf>
    <xf numFmtId="190" fontId="57" fillId="0" borderId="43" xfId="61" applyNumberFormat="1" applyFont="1" applyFill="1" applyBorder="1" applyAlignment="1" applyProtection="1">
      <alignment horizontal="right"/>
      <protection locked="0"/>
    </xf>
    <xf numFmtId="191" fontId="57" fillId="0" borderId="21" xfId="52" applyNumberFormat="1" applyFont="1" applyFill="1" applyBorder="1" applyAlignment="1" applyProtection="1">
      <alignment vertical="center"/>
      <protection locked="0"/>
    </xf>
    <xf numFmtId="191" fontId="57" fillId="0" borderId="22" xfId="52" applyNumberFormat="1" applyFont="1" applyFill="1" applyBorder="1" applyAlignment="1" applyProtection="1">
      <alignment vertical="center"/>
      <protection locked="0"/>
    </xf>
    <xf numFmtId="1" fontId="35" fillId="0" borderId="0" xfId="0" applyNumberFormat="1" applyFont="1" applyFill="1" applyBorder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right" vertical="top" wrapText="1"/>
      <protection/>
    </xf>
    <xf numFmtId="166" fontId="36" fillId="0" borderId="0" xfId="0" applyNumberFormat="1" applyFont="1" applyFill="1" applyAlignment="1" applyProtection="1">
      <alignment/>
      <protection/>
    </xf>
    <xf numFmtId="166" fontId="28" fillId="0" borderId="13" xfId="0" applyNumberFormat="1" applyFont="1" applyFill="1" applyBorder="1" applyAlignment="1" applyProtection="1">
      <alignment horizontal="left"/>
      <protection/>
    </xf>
    <xf numFmtId="166" fontId="3" fillId="0" borderId="47" xfId="0" applyNumberFormat="1" applyFont="1" applyFill="1" applyBorder="1" applyAlignment="1">
      <alignment horizontal="center" vertical="top" wrapText="1"/>
    </xf>
    <xf numFmtId="166" fontId="3" fillId="0" borderId="48" xfId="0" applyNumberFormat="1" applyFont="1" applyFill="1" applyBorder="1" applyAlignment="1">
      <alignment horizontal="center" vertical="top" wrapText="1"/>
    </xf>
    <xf numFmtId="166" fontId="3" fillId="0" borderId="44" xfId="0" applyNumberFormat="1" applyFont="1" applyFill="1" applyBorder="1" applyAlignment="1">
      <alignment horizontal="center" vertical="top" wrapText="1"/>
    </xf>
    <xf numFmtId="166" fontId="31" fillId="0" borderId="11" xfId="0" applyNumberFormat="1" applyFont="1" applyFill="1" applyBorder="1" applyAlignment="1">
      <alignment horizontal="centerContinuous" vertical="top" wrapText="1"/>
    </xf>
    <xf numFmtId="166" fontId="3" fillId="0" borderId="49" xfId="0" applyNumberFormat="1" applyFont="1" applyFill="1" applyBorder="1" applyAlignment="1">
      <alignment horizontal="center" vertical="top" wrapText="1"/>
    </xf>
    <xf numFmtId="166" fontId="31" fillId="0" borderId="31" xfId="0" applyNumberFormat="1" applyFont="1" applyFill="1" applyBorder="1" applyAlignment="1">
      <alignment horizontal="center" vertical="top" wrapText="1"/>
    </xf>
    <xf numFmtId="166" fontId="2" fillId="0" borderId="45" xfId="0" applyNumberFormat="1" applyFont="1" applyFill="1" applyBorder="1" applyAlignment="1" applyProtection="1">
      <alignment horizontal="center"/>
      <protection/>
    </xf>
    <xf numFmtId="166" fontId="31" fillId="0" borderId="33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66" fontId="2" fillId="0" borderId="23" xfId="0" applyNumberFormat="1" applyFont="1" applyFill="1" applyBorder="1" applyAlignment="1" applyProtection="1">
      <alignment horizontal="right"/>
      <protection/>
    </xf>
    <xf numFmtId="166" fontId="2" fillId="0" borderId="24" xfId="0" applyNumberFormat="1" applyFont="1" applyFill="1" applyBorder="1" applyAlignment="1" applyProtection="1">
      <alignment horizontal="right"/>
      <protection/>
    </xf>
    <xf numFmtId="166" fontId="3" fillId="0" borderId="19" xfId="0" applyNumberFormat="1" applyFont="1" applyFill="1" applyBorder="1" applyAlignment="1" applyProtection="1">
      <alignment/>
      <protection/>
    </xf>
    <xf numFmtId="166" fontId="0" fillId="0" borderId="1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wrapText="1"/>
      <protection/>
    </xf>
    <xf numFmtId="166" fontId="2" fillId="0" borderId="23" xfId="0" applyNumberFormat="1" applyFont="1" applyFill="1" applyBorder="1" applyAlignment="1" applyProtection="1">
      <alignment horizontal="right" vertical="top"/>
      <protection/>
    </xf>
    <xf numFmtId="166" fontId="2" fillId="0" borderId="24" xfId="0" applyNumberFormat="1" applyFont="1" applyFill="1" applyBorder="1" applyAlignment="1" applyProtection="1">
      <alignment horizontal="right" vertical="top"/>
      <protection/>
    </xf>
    <xf numFmtId="172" fontId="2" fillId="0" borderId="23" xfId="0" applyNumberFormat="1" applyFont="1" applyFill="1" applyBorder="1" applyAlignment="1" applyProtection="1">
      <alignment horizontal="right" vertical="center"/>
      <protection/>
    </xf>
    <xf numFmtId="172" fontId="2" fillId="0" borderId="24" xfId="0" applyNumberFormat="1" applyFont="1" applyFill="1" applyBorder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/>
      <protection/>
    </xf>
    <xf numFmtId="1" fontId="3" fillId="0" borderId="20" xfId="0" applyNumberFormat="1" applyFont="1" applyFill="1" applyBorder="1" applyAlignment="1" applyProtection="1">
      <alignment/>
      <protection/>
    </xf>
    <xf numFmtId="1" fontId="2" fillId="0" borderId="20" xfId="0" applyNumberFormat="1" applyFont="1" applyFill="1" applyBorder="1" applyAlignment="1" applyProtection="1">
      <alignment wrapText="1"/>
      <protection/>
    </xf>
    <xf numFmtId="172" fontId="2" fillId="0" borderId="21" xfId="0" applyNumberFormat="1" applyFont="1" applyFill="1" applyBorder="1" applyAlignment="1" applyProtection="1">
      <alignment horizontal="right" vertical="center"/>
      <protection/>
    </xf>
    <xf numFmtId="172" fontId="2" fillId="0" borderId="22" xfId="0" applyNumberFormat="1" applyFont="1" applyFill="1" applyBorder="1" applyAlignment="1" applyProtection="1">
      <alignment horizontal="right" vertical="center"/>
      <protection/>
    </xf>
    <xf numFmtId="166" fontId="3" fillId="0" borderId="13" xfId="0" applyNumberFormat="1" applyFont="1" applyFill="1" applyBorder="1" applyAlignment="1" applyProtection="1">
      <alignment/>
      <protection/>
    </xf>
    <xf numFmtId="166" fontId="0" fillId="0" borderId="13" xfId="0" applyNumberFormat="1" applyFont="1" applyFill="1" applyBorder="1" applyAlignment="1" applyProtection="1">
      <alignment/>
      <protection/>
    </xf>
    <xf numFmtId="1" fontId="2" fillId="0" borderId="20" xfId="0" applyNumberFormat="1" applyFont="1" applyFill="1" applyBorder="1" applyAlignment="1" applyProtection="1">
      <alignment/>
      <protection/>
    </xf>
    <xf numFmtId="172" fontId="2" fillId="0" borderId="21" xfId="0" applyNumberFormat="1" applyFont="1" applyFill="1" applyBorder="1" applyAlignment="1" applyProtection="1">
      <alignment horizontal="right" vertical="top"/>
      <protection/>
    </xf>
    <xf numFmtId="172" fontId="2" fillId="0" borderId="22" xfId="0" applyNumberFormat="1" applyFont="1" applyFill="1" applyBorder="1" applyAlignment="1" applyProtection="1">
      <alignment horizontal="right" vertical="top"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166" fontId="2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ree State Visit" xfId="56"/>
    <cellStyle name="Normal_Free State Visit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8445448"/>
        <c:axId val="31791305"/>
      </c:lineChart>
      <c:catAx>
        <c:axId val="1844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1305"/>
        <c:crosses val="autoZero"/>
        <c:auto val="1"/>
        <c:lblOffset val="100"/>
        <c:tickLblSkip val="5"/>
        <c:noMultiLvlLbl val="0"/>
      </c:catAx>
      <c:valAx>
        <c:axId val="31791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7686290"/>
        <c:axId val="24958883"/>
      </c:lineChart>
      <c:catAx>
        <c:axId val="17686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8883"/>
        <c:crosses val="autoZero"/>
        <c:auto val="1"/>
        <c:lblOffset val="100"/>
        <c:tickLblSkip val="5"/>
        <c:noMultiLvlLbl val="0"/>
      </c:catAx>
      <c:valAx>
        <c:axId val="24958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6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3303356"/>
        <c:axId val="8403613"/>
      </c:lineChart>
      <c:catAx>
        <c:axId val="2330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3613"/>
        <c:crosses val="autoZero"/>
        <c:auto val="1"/>
        <c:lblOffset val="100"/>
        <c:tickLblSkip val="5"/>
        <c:noMultiLvlLbl val="0"/>
      </c:catAx>
      <c:valAx>
        <c:axId val="840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3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8523654"/>
        <c:axId val="9604023"/>
      </c:lineChart>
      <c:catAx>
        <c:axId val="852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4023"/>
        <c:crosses val="autoZero"/>
        <c:auto val="1"/>
        <c:lblOffset val="100"/>
        <c:tickLblSkip val="5"/>
        <c:noMultiLvlLbl val="0"/>
      </c:catAx>
      <c:valAx>
        <c:axId val="9604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9327344"/>
        <c:axId val="39728369"/>
      </c:lineChart>
      <c:catAx>
        <c:axId val="19327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8369"/>
        <c:crosses val="autoZero"/>
        <c:auto val="1"/>
        <c:lblOffset val="100"/>
        <c:tickLblSkip val="5"/>
        <c:noMultiLvlLbl val="0"/>
      </c:catAx>
      <c:valAx>
        <c:axId val="39728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7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12439650" y="1200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12439650" y="121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12439650" y="121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1243965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12439650" y="121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.%20Annex%20B%20-%20Agriculture%20-%202014%20P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.%20Annex%20B%20-%20Human%20Settlements%20-%202014%20PB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2.%20Annex%20B%20-%20Health%20-%202014%20PB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.%20Annex%20B%20-%20Soc%20Dev%20-%202014%20P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Actual outputs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Actual outputs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Actual outputs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Actual outputs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8515625" style="5" customWidth="1"/>
    <col min="2" max="2" width="17.00390625" style="5" customWidth="1"/>
    <col min="3" max="11" width="10.8515625" style="5" customWidth="1"/>
    <col min="12" max="16384" width="9.140625" style="5" customWidth="1"/>
  </cols>
  <sheetData>
    <row r="2" spans="2:12" ht="12.75">
      <c r="B2" s="5" t="s">
        <v>9</v>
      </c>
      <c r="C2" s="5" t="str">
        <f>CHOOSE(C$6,UPPER(B7),UPPER(B8),UPPER(B9),UPPER(B10),UPPER(B11),UPPER(B12),UPPER(B13),UPPER(B14),UPPER(B15))</f>
        <v>BASIC EDUCATION</v>
      </c>
      <c r="D2" s="5" t="str">
        <f>PROPER(C2)</f>
        <v>Basic Education</v>
      </c>
      <c r="H2" s="6"/>
      <c r="K2" s="1" t="s">
        <v>16</v>
      </c>
      <c r="L2" s="2" t="s">
        <v>17</v>
      </c>
    </row>
    <row r="3" spans="2:12" ht="12.75">
      <c r="B3" s="5" t="s">
        <v>7</v>
      </c>
      <c r="C3" s="5" t="str">
        <f>CHOOSE(C$6,UPPER(C7),UPPER(C8),UPPER(C9),UPPER(C10),UPPER(C11),UPPER(C12),UPPER(C13),UPPER(C14),UPPER(C15))</f>
        <v>TABLE B1:</v>
      </c>
      <c r="D3" s="5" t="str">
        <f>PROPER(C3)</f>
        <v>Table B1:</v>
      </c>
      <c r="K3" s="3">
        <v>0.499</v>
      </c>
      <c r="L3" s="4">
        <v>-0.499</v>
      </c>
    </row>
    <row r="4" ht="12.75">
      <c r="B4" s="5" t="s">
        <v>8</v>
      </c>
    </row>
    <row r="6" spans="2:7" ht="12.75">
      <c r="B6" s="7" t="s">
        <v>64</v>
      </c>
      <c r="C6" s="8">
        <v>1</v>
      </c>
      <c r="F6" s="9" t="s">
        <v>18</v>
      </c>
      <c r="G6" s="10" t="s">
        <v>50</v>
      </c>
    </row>
    <row r="7" spans="1:7" ht="12.75">
      <c r="A7" s="5">
        <v>1</v>
      </c>
      <c r="B7" s="5" t="s">
        <v>68</v>
      </c>
      <c r="C7" s="5" t="str">
        <f>"Table "&amp;G$6&amp;G$7&amp;":"</f>
        <v>Table B1:</v>
      </c>
      <c r="F7" s="11" t="s">
        <v>19</v>
      </c>
      <c r="G7" s="12">
        <v>1</v>
      </c>
    </row>
    <row r="8" spans="1:3" ht="12.75">
      <c r="A8" s="5">
        <v>2</v>
      </c>
      <c r="B8" s="5" t="s">
        <v>3</v>
      </c>
      <c r="C8" s="5" t="str">
        <f>"Table "&amp;G$6&amp;G$7+1&amp;"."</f>
        <v>Table B2.</v>
      </c>
    </row>
    <row r="9" spans="1:3" ht="12.75">
      <c r="A9" s="5">
        <v>3</v>
      </c>
      <c r="B9" s="5" t="s">
        <v>20</v>
      </c>
      <c r="C9" s="5" t="str">
        <f>"Table "&amp;G$6&amp;G$7+2&amp;"."</f>
        <v>Table B3.</v>
      </c>
    </row>
    <row r="10" spans="1:3" ht="12.75">
      <c r="A10" s="5">
        <v>4</v>
      </c>
      <c r="B10" s="5" t="s">
        <v>60</v>
      </c>
      <c r="C10" s="5" t="str">
        <f>"Table "&amp;G$6&amp;G$7+3&amp;"."</f>
        <v>Table B4.</v>
      </c>
    </row>
    <row r="11" spans="1:3" ht="12.75">
      <c r="A11" s="5">
        <v>5</v>
      </c>
      <c r="B11" s="5" t="s">
        <v>61</v>
      </c>
      <c r="C11" s="5" t="str">
        <f>"Table "&amp;G$6&amp;G$7+4&amp;"."</f>
        <v>Table B5.</v>
      </c>
    </row>
    <row r="12" spans="1:3" ht="12.75">
      <c r="A12" s="5">
        <v>6</v>
      </c>
      <c r="B12" s="5" t="s">
        <v>59</v>
      </c>
      <c r="C12" s="5" t="str">
        <f>"Table "&amp;G$6&amp;G$7+5&amp;"."</f>
        <v>Table B6.</v>
      </c>
    </row>
    <row r="13" spans="1:3" ht="12.75">
      <c r="A13" s="5">
        <v>7</v>
      </c>
      <c r="B13" s="5" t="s">
        <v>62</v>
      </c>
      <c r="C13" s="5" t="str">
        <f>"Table "&amp;G$6&amp;G$7+6&amp;"."</f>
        <v>Table B7.</v>
      </c>
    </row>
    <row r="14" spans="1:3" ht="12.75">
      <c r="A14" s="5">
        <v>8</v>
      </c>
      <c r="B14" s="5" t="s">
        <v>63</v>
      </c>
      <c r="C14" s="5" t="str">
        <f>"Table "&amp;G$6&amp;G$7+7&amp;"."</f>
        <v>Table B8.</v>
      </c>
    </row>
    <row r="15" spans="1:3" ht="12.75">
      <c r="A15" s="5">
        <v>9</v>
      </c>
      <c r="C15" s="5" t="str">
        <f>"Table "&amp;G$6&amp;G$7+8&amp;"."</f>
        <v>Table B9.</v>
      </c>
    </row>
    <row r="17" spans="2:3" ht="12.75">
      <c r="B17" s="5" t="s">
        <v>10</v>
      </c>
      <c r="C17" s="5" t="s">
        <v>119</v>
      </c>
    </row>
    <row r="18" spans="2:3" ht="12.75">
      <c r="B18" s="5" t="s">
        <v>11</v>
      </c>
      <c r="C18" s="5" t="s">
        <v>67</v>
      </c>
    </row>
    <row r="19" spans="2:3" ht="12.75">
      <c r="B19" s="5" t="s">
        <v>12</v>
      </c>
      <c r="C19" s="5" t="s">
        <v>66</v>
      </c>
    </row>
    <row r="20" ht="12.75">
      <c r="B20" s="5" t="s">
        <v>13</v>
      </c>
    </row>
    <row r="21" ht="12.75">
      <c r="B21" s="5" t="s">
        <v>14</v>
      </c>
    </row>
    <row r="22" ht="12.75">
      <c r="B22" s="5" t="s">
        <v>15</v>
      </c>
    </row>
    <row r="23" ht="12.75">
      <c r="B23" s="5" t="s">
        <v>22</v>
      </c>
    </row>
    <row r="24" ht="12.75">
      <c r="B24" s="5" t="s">
        <v>23</v>
      </c>
    </row>
    <row r="25" ht="12.75">
      <c r="B25" s="5" t="s">
        <v>24</v>
      </c>
    </row>
    <row r="26" ht="12.75">
      <c r="B26" s="5" t="s">
        <v>25</v>
      </c>
    </row>
    <row r="27" ht="12.75">
      <c r="B27" s="5" t="s">
        <v>26</v>
      </c>
    </row>
    <row r="28" ht="12.75">
      <c r="B28" s="5" t="s">
        <v>46</v>
      </c>
    </row>
    <row r="29" ht="12.75">
      <c r="B29" s="5" t="s">
        <v>47</v>
      </c>
    </row>
    <row r="30" ht="12.75">
      <c r="B30" s="5" t="s">
        <v>48</v>
      </c>
    </row>
    <row r="31" ht="12.75">
      <c r="B31" s="5" t="s">
        <v>49</v>
      </c>
    </row>
    <row r="44" spans="1:8" ht="12.75">
      <c r="A44" s="17"/>
      <c r="B44" s="35" t="s">
        <v>45</v>
      </c>
      <c r="C44" s="36"/>
      <c r="D44" s="36"/>
      <c r="E44" s="36"/>
      <c r="F44" s="36"/>
      <c r="G44"/>
      <c r="H44" s="17"/>
    </row>
    <row r="45" spans="1:8" ht="12.75">
      <c r="A45" s="17"/>
      <c r="B45" s="37" t="s">
        <v>4</v>
      </c>
      <c r="C45" s="17"/>
      <c r="D45" s="17"/>
      <c r="E45" s="17"/>
      <c r="F45" s="17"/>
      <c r="G45"/>
      <c r="H45" s="17"/>
    </row>
    <row r="46" spans="1:8" ht="12.75">
      <c r="A46" s="17"/>
      <c r="B46"/>
      <c r="C46"/>
      <c r="D46" s="38"/>
      <c r="E46" s="38"/>
      <c r="F46" s="38"/>
      <c r="G46" s="38"/>
      <c r="H46" s="38"/>
    </row>
    <row r="47" spans="1:11" ht="12.75">
      <c r="A47" s="14" t="s">
        <v>31</v>
      </c>
      <c r="B47" s="15" t="str">
        <f>CHOOSE($A$48,$C$65,$C$64,$C$63,$C$62,$C$61)</f>
        <v>2002/03</v>
      </c>
      <c r="C47" s="15" t="str">
        <f>CHOOSE($A$48,$C$64,$C$63,$C$62,$C$61,$C$60)</f>
        <v>2003/04</v>
      </c>
      <c r="D47" s="15" t="str">
        <f>CHOOSE($A$48,$C$63,$C$62,$C$61,$C$60,$C$59)</f>
        <v>2004/05</v>
      </c>
      <c r="E47" s="15" t="str">
        <f>CHOOSE($A$48,$C$62,$C$61,$C$60,$C$59,$C$58)</f>
        <v>2005/06</v>
      </c>
      <c r="F47" s="15" t="str">
        <f>CHOOSE($A$48,$C$61,$C$60,$C$59,$C$58,$C$57)</f>
        <v>2006/07</v>
      </c>
      <c r="G47" s="15" t="str">
        <f>CHOOSE($A$48,$C$60,$C$59,$C$58,$C$57,$C$56)</f>
        <v>2007/08</v>
      </c>
      <c r="H47" s="15" t="str">
        <f>CHOOSE($A$48,$C$59,$C$58,$C$57,$C$56,$C$55)</f>
        <v>2008/09</v>
      </c>
      <c r="I47" s="15" t="str">
        <f>CHOOSE(Settings!$A$48,Settings!$C$58,Settings!$C$57,Settings!$C$56,Settings!$C$55,Settings!$C$54)</f>
        <v>2009/10</v>
      </c>
      <c r="J47" s="15" t="str">
        <f>CHOOSE(Settings!$A$48,Settings!$C$57,Settings!$C$56,Settings!$C$55,Settings!$C$54,Settings!$C$53)</f>
        <v>2010/11</v>
      </c>
      <c r="K47" s="15" t="str">
        <f>CHOOSE(Settings!$A$48,Settings!$C$56,Settings!$C$55,Settings!$C$54,Settings!$C$53,Settings!$C$52)</f>
        <v>2011/12</v>
      </c>
    </row>
    <row r="48" spans="1:11" ht="12.75">
      <c r="A48" s="16">
        <f>INDEX((B60:B62),MATCH(B45,C60:C62,0))</f>
        <v>2</v>
      </c>
      <c r="B48"/>
      <c r="C48"/>
      <c r="D48"/>
      <c r="E48"/>
      <c r="F48"/>
      <c r="G48"/>
      <c r="H48"/>
      <c r="I48"/>
      <c r="J48" s="17"/>
      <c r="K48" s="17"/>
    </row>
    <row r="49" spans="1:11" ht="12.75">
      <c r="A49" s="14" t="s">
        <v>34</v>
      </c>
      <c r="B49" s="18">
        <f>CHOOSE($A$48,$D$66,$D$65,$D$64,$D$63,$D$62)</f>
        <v>2002</v>
      </c>
      <c r="C49" s="18">
        <f>CHOOSE($A$48,$D$65,$D$64,$D$63,$D$62,$D$61)</f>
        <v>2003</v>
      </c>
      <c r="D49" s="18">
        <f>CHOOSE($A$48,$D$64,$D$63,$D$62,$D$61,$D$60)</f>
        <v>2004</v>
      </c>
      <c r="E49" s="18">
        <f>CHOOSE($A$48,$D$63,$D$62,$D$61,$D$60,$D$59)</f>
        <v>2005</v>
      </c>
      <c r="F49" s="18">
        <f>CHOOSE($A$48,$D$62,$D$61,$D$60,$D$59,$D$58)</f>
        <v>2006</v>
      </c>
      <c r="G49" s="18">
        <f>CHOOSE($A$48,$D$61,$D$60,$D$59,$D$58,$D$57)</f>
        <v>2007</v>
      </c>
      <c r="H49" s="18">
        <f>CHOOSE($A$48,$D$60,$D$59,$D$58,$D$57,$D$56)</f>
        <v>2008</v>
      </c>
      <c r="I49" s="18">
        <f>CHOOSE(Settings!$A$48,Settings!$D$59,Settings!$D$58,Settings!$D$57,Settings!$D$56)</f>
        <v>2009</v>
      </c>
      <c r="J49" s="17"/>
      <c r="K49" s="17"/>
    </row>
    <row r="50" spans="1:8" ht="12.75">
      <c r="A50" s="17"/>
      <c r="B50" s="19"/>
      <c r="C50" s="19"/>
      <c r="D50" s="19"/>
      <c r="E50" s="19"/>
      <c r="F50" s="19"/>
      <c r="G50" s="19"/>
      <c r="H50" s="19"/>
    </row>
    <row r="51" spans="1:8" ht="12.75">
      <c r="A51" s="17"/>
      <c r="B51" s="19"/>
      <c r="C51" s="19"/>
      <c r="D51" s="19"/>
      <c r="E51" s="19"/>
      <c r="F51" s="20" t="s">
        <v>32</v>
      </c>
      <c r="G51" s="21" t="s">
        <v>33</v>
      </c>
      <c r="H51" s="19"/>
    </row>
    <row r="52" spans="1:8" ht="12.75">
      <c r="A52" s="17"/>
      <c r="B52" s="22">
        <v>11</v>
      </c>
      <c r="C52" s="23" t="s">
        <v>35</v>
      </c>
      <c r="D52" s="24">
        <v>2015</v>
      </c>
      <c r="E52" s="19"/>
      <c r="F52" s="25">
        <v>0</v>
      </c>
      <c r="G52" s="26">
        <v>0</v>
      </c>
      <c r="H52" s="19"/>
    </row>
    <row r="53" spans="1:8" ht="12.75">
      <c r="A53" s="17"/>
      <c r="B53" s="27">
        <v>10</v>
      </c>
      <c r="C53" s="28" t="s">
        <v>36</v>
      </c>
      <c r="D53" s="29">
        <v>2014</v>
      </c>
      <c r="E53" s="19"/>
      <c r="F53" s="30">
        <v>0</v>
      </c>
      <c r="G53" s="29">
        <v>0</v>
      </c>
      <c r="H53" s="19"/>
    </row>
    <row r="54" spans="1:8" ht="12.75">
      <c r="A54" s="17"/>
      <c r="B54" s="27">
        <v>9</v>
      </c>
      <c r="C54" s="28" t="s">
        <v>37</v>
      </c>
      <c r="D54" s="29">
        <v>2013</v>
      </c>
      <c r="E54" s="19"/>
      <c r="F54" s="30">
        <v>0</v>
      </c>
      <c r="G54" s="29">
        <v>0</v>
      </c>
      <c r="H54" s="19"/>
    </row>
    <row r="55" spans="1:8" ht="12.75">
      <c r="A55" s="17"/>
      <c r="B55" s="27">
        <v>8</v>
      </c>
      <c r="C55" s="28" t="s">
        <v>38</v>
      </c>
      <c r="D55" s="29">
        <v>2012</v>
      </c>
      <c r="E55" s="19"/>
      <c r="F55" s="30">
        <v>0</v>
      </c>
      <c r="G55" s="29">
        <v>0</v>
      </c>
      <c r="H55" s="19"/>
    </row>
    <row r="56" spans="1:8" ht="12.75">
      <c r="A56" s="17"/>
      <c r="B56" s="27">
        <v>7</v>
      </c>
      <c r="C56" s="28" t="s">
        <v>39</v>
      </c>
      <c r="D56" s="29">
        <v>2011</v>
      </c>
      <c r="E56" s="19"/>
      <c r="F56" s="30">
        <v>0</v>
      </c>
      <c r="G56" s="29">
        <v>0</v>
      </c>
      <c r="H56" s="19"/>
    </row>
    <row r="57" spans="1:8" ht="12.75">
      <c r="A57" s="17"/>
      <c r="B57" s="27">
        <v>6</v>
      </c>
      <c r="C57" s="28" t="s">
        <v>40</v>
      </c>
      <c r="D57" s="29">
        <v>2010</v>
      </c>
      <c r="E57" s="19"/>
      <c r="F57" s="30">
        <v>0</v>
      </c>
      <c r="G57" s="29">
        <v>0</v>
      </c>
      <c r="H57" s="19"/>
    </row>
    <row r="58" spans="1:8" ht="12.75">
      <c r="A58" s="17"/>
      <c r="B58" s="27">
        <v>5</v>
      </c>
      <c r="C58" s="28" t="s">
        <v>41</v>
      </c>
      <c r="D58" s="29">
        <v>2009</v>
      </c>
      <c r="E58" s="19"/>
      <c r="F58" s="31">
        <v>0</v>
      </c>
      <c r="G58" s="32">
        <v>0</v>
      </c>
      <c r="H58" s="19"/>
    </row>
    <row r="59" spans="1:8" ht="12.75">
      <c r="A59" s="17"/>
      <c r="B59" s="27">
        <v>4</v>
      </c>
      <c r="C59" s="28" t="s">
        <v>30</v>
      </c>
      <c r="D59" s="29">
        <v>2008</v>
      </c>
      <c r="E59" s="19"/>
      <c r="F59" s="31">
        <v>0</v>
      </c>
      <c r="G59" s="32">
        <v>0</v>
      </c>
      <c r="H59" s="19"/>
    </row>
    <row r="60" spans="1:8" ht="12.75">
      <c r="A60" s="17"/>
      <c r="B60" s="27">
        <v>3</v>
      </c>
      <c r="C60" s="28" t="s">
        <v>21</v>
      </c>
      <c r="D60" s="29">
        <v>2007</v>
      </c>
      <c r="E60" s="19"/>
      <c r="F60" s="31">
        <v>0</v>
      </c>
      <c r="G60" s="32">
        <v>0</v>
      </c>
      <c r="H60" s="19"/>
    </row>
    <row r="61" spans="1:8" ht="12.75">
      <c r="A61" s="17"/>
      <c r="B61" s="27">
        <v>2</v>
      </c>
      <c r="C61" s="28" t="s">
        <v>4</v>
      </c>
      <c r="D61" s="29">
        <v>2006</v>
      </c>
      <c r="E61" s="19"/>
      <c r="F61" s="31">
        <v>0</v>
      </c>
      <c r="G61" s="32">
        <v>0</v>
      </c>
      <c r="H61" s="19"/>
    </row>
    <row r="62" spans="1:8" ht="12.75">
      <c r="A62" s="17"/>
      <c r="B62" s="27">
        <v>1</v>
      </c>
      <c r="C62" s="28" t="s">
        <v>1</v>
      </c>
      <c r="D62" s="29">
        <v>2005</v>
      </c>
      <c r="E62" s="19"/>
      <c r="F62" s="31">
        <v>0</v>
      </c>
      <c r="G62" s="32">
        <v>0</v>
      </c>
      <c r="H62" s="19"/>
    </row>
    <row r="63" spans="1:8" ht="12.75">
      <c r="A63" s="17"/>
      <c r="B63" s="27"/>
      <c r="C63" s="28" t="s">
        <v>0</v>
      </c>
      <c r="D63" s="29">
        <v>2004</v>
      </c>
      <c r="E63" s="19"/>
      <c r="F63" s="31">
        <v>0</v>
      </c>
      <c r="G63" s="32">
        <v>0</v>
      </c>
      <c r="H63" s="19"/>
    </row>
    <row r="64" spans="1:8" ht="12.75">
      <c r="A64" s="17"/>
      <c r="B64" s="27"/>
      <c r="C64" s="28" t="s">
        <v>28</v>
      </c>
      <c r="D64" s="29">
        <v>2003</v>
      </c>
      <c r="E64" s="17"/>
      <c r="F64" s="31">
        <v>0</v>
      </c>
      <c r="G64" s="32">
        <v>0</v>
      </c>
      <c r="H64" s="17"/>
    </row>
    <row r="65" spans="1:8" ht="12.75">
      <c r="A65" s="17"/>
      <c r="B65" s="27"/>
      <c r="C65" s="28" t="s">
        <v>27</v>
      </c>
      <c r="D65" s="29">
        <v>2002</v>
      </c>
      <c r="E65" s="17"/>
      <c r="F65" s="31">
        <v>0</v>
      </c>
      <c r="G65" s="32">
        <v>0</v>
      </c>
      <c r="H65" s="17"/>
    </row>
    <row r="66" spans="1:8" ht="12.75">
      <c r="A66" s="17"/>
      <c r="B66" s="27"/>
      <c r="C66" s="28" t="s">
        <v>42</v>
      </c>
      <c r="D66" s="29">
        <v>2001</v>
      </c>
      <c r="E66" s="17"/>
      <c r="F66" s="31">
        <v>0</v>
      </c>
      <c r="G66" s="32">
        <v>0</v>
      </c>
      <c r="H66" s="17"/>
    </row>
    <row r="67" spans="1:8" ht="12.75">
      <c r="A67"/>
      <c r="B67" s="27"/>
      <c r="C67" s="28" t="s">
        <v>43</v>
      </c>
      <c r="D67" s="29">
        <v>2000</v>
      </c>
      <c r="E67" s="17"/>
      <c r="F67" s="31">
        <v>0</v>
      </c>
      <c r="G67" s="32">
        <v>0</v>
      </c>
      <c r="H67" s="17"/>
    </row>
    <row r="68" spans="1:8" ht="12.75">
      <c r="A68"/>
      <c r="B68" s="39"/>
      <c r="C68" s="40" t="s">
        <v>44</v>
      </c>
      <c r="D68" s="41">
        <v>1999</v>
      </c>
      <c r="E68"/>
      <c r="F68" s="33">
        <v>0</v>
      </c>
      <c r="G68" s="34">
        <v>0</v>
      </c>
      <c r="H68"/>
    </row>
    <row r="69" spans="1:8" ht="12.75">
      <c r="A69"/>
      <c r="B69"/>
      <c r="C69"/>
      <c r="D69"/>
      <c r="E69"/>
      <c r="F69"/>
      <c r="G69"/>
      <c r="H69"/>
    </row>
  </sheetData>
  <sheetProtection/>
  <dataValidations count="2">
    <dataValidation allowBlank="1" showErrorMessage="1" prompt="Choose the number representing the current financial year" error="You have to indicate a number according to the list below" sqref="A48"/>
    <dataValidation type="list" allowBlank="1" showInputMessage="1" showErrorMessage="1" sqref="B45">
      <formula1>$C$44:$C$45</formula1>
    </dataValidation>
  </dataValidations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5" r:id="rId1"/>
  <headerFooter alignWithMargins="0">
    <oddHeader>&amp;CEastern Cape Table A7.11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50" customWidth="1"/>
    <col min="2" max="2" width="1.7109375" style="51" customWidth="1"/>
    <col min="3" max="3" width="50.7109375" style="52" customWidth="1"/>
    <col min="4" max="4" width="0.13671875" style="51" hidden="1" customWidth="1"/>
    <col min="5" max="13" width="14.7109375" style="50" customWidth="1"/>
    <col min="14" max="14" width="13.7109375" style="51" hidden="1" customWidth="1"/>
    <col min="15" max="15" width="17.57421875" style="51" hidden="1" customWidth="1"/>
    <col min="16" max="16384" width="9.140625" style="50" customWidth="1"/>
  </cols>
  <sheetData>
    <row r="1" spans="1:15" s="45" customFormat="1" ht="21" customHeight="1">
      <c r="A1" s="53" t="s">
        <v>121</v>
      </c>
      <c r="B1" s="42"/>
      <c r="C1" s="54"/>
      <c r="D1" s="42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</row>
    <row r="2" spans="1:15" ht="15" customHeight="1">
      <c r="A2" s="46" t="s">
        <v>122</v>
      </c>
      <c r="B2" s="47"/>
      <c r="C2" s="55"/>
      <c r="D2" s="47"/>
      <c r="E2" s="47"/>
      <c r="F2" s="47"/>
      <c r="G2" s="47"/>
      <c r="H2" s="48"/>
      <c r="I2" s="47"/>
      <c r="J2" s="47"/>
      <c r="K2" s="48"/>
      <c r="L2" s="48"/>
      <c r="M2" s="49"/>
      <c r="N2" s="49"/>
      <c r="O2" s="49"/>
    </row>
    <row r="3" spans="1:15" s="82" customFormat="1" ht="15" customHeight="1">
      <c r="A3" s="74"/>
      <c r="B3" s="75"/>
      <c r="C3" s="76"/>
      <c r="D3" s="125" t="s">
        <v>55</v>
      </c>
      <c r="E3" s="77" t="s">
        <v>69</v>
      </c>
      <c r="F3" s="78"/>
      <c r="G3" s="78"/>
      <c r="H3" s="78"/>
      <c r="I3" s="78"/>
      <c r="J3" s="78"/>
      <c r="K3" s="78"/>
      <c r="L3" s="77"/>
      <c r="M3" s="79"/>
      <c r="N3" s="80"/>
      <c r="O3" s="81" t="s">
        <v>51</v>
      </c>
    </row>
    <row r="4" spans="1:15" s="82" customFormat="1" ht="30" customHeight="1">
      <c r="A4" s="83" t="s">
        <v>65</v>
      </c>
      <c r="B4" s="84"/>
      <c r="C4" s="85"/>
      <c r="D4" s="126"/>
      <c r="E4" s="71" t="s">
        <v>52</v>
      </c>
      <c r="F4" s="72" t="s">
        <v>53</v>
      </c>
      <c r="G4" s="72" t="s">
        <v>5</v>
      </c>
      <c r="H4" s="72" t="s">
        <v>56</v>
      </c>
      <c r="I4" s="72" t="s">
        <v>6</v>
      </c>
      <c r="J4" s="72" t="s">
        <v>71</v>
      </c>
      <c r="K4" s="72" t="s">
        <v>57</v>
      </c>
      <c r="L4" s="71" t="s">
        <v>54</v>
      </c>
      <c r="M4" s="73" t="s">
        <v>58</v>
      </c>
      <c r="N4" s="86" t="s">
        <v>2</v>
      </c>
      <c r="O4" s="87"/>
    </row>
    <row r="5" spans="1:15" s="95" customFormat="1" ht="13.5" customHeight="1">
      <c r="A5" s="88"/>
      <c r="B5" s="89"/>
      <c r="C5" s="90"/>
      <c r="D5" s="91"/>
      <c r="E5" s="92"/>
      <c r="F5" s="92"/>
      <c r="G5" s="92"/>
      <c r="H5" s="92"/>
      <c r="I5" s="92"/>
      <c r="J5" s="92"/>
      <c r="K5" s="92"/>
      <c r="L5" s="92"/>
      <c r="M5" s="93"/>
      <c r="N5" s="94"/>
      <c r="O5" s="94"/>
    </row>
    <row r="6" spans="1:15" s="95" customFormat="1" ht="13.5" customHeight="1">
      <c r="A6" s="96" t="s">
        <v>72</v>
      </c>
      <c r="B6" s="97"/>
      <c r="C6" s="98"/>
      <c r="D6" s="99"/>
      <c r="E6" s="100"/>
      <c r="F6" s="100"/>
      <c r="G6" s="100"/>
      <c r="H6" s="100"/>
      <c r="I6" s="100"/>
      <c r="J6" s="100"/>
      <c r="K6" s="100"/>
      <c r="L6" s="100"/>
      <c r="M6" s="101"/>
      <c r="N6" s="102"/>
      <c r="O6" s="103"/>
    </row>
    <row r="7" spans="1:15" s="95" customFormat="1" ht="13.5" customHeight="1">
      <c r="A7" s="96" t="s">
        <v>73</v>
      </c>
      <c r="B7" s="97"/>
      <c r="C7" s="98"/>
      <c r="D7" s="99"/>
      <c r="E7" s="100"/>
      <c r="F7" s="100"/>
      <c r="G7" s="100"/>
      <c r="H7" s="100"/>
      <c r="I7" s="100"/>
      <c r="J7" s="100"/>
      <c r="K7" s="100"/>
      <c r="L7" s="100"/>
      <c r="M7" s="101"/>
      <c r="N7" s="102"/>
      <c r="O7" s="103"/>
    </row>
    <row r="8" spans="1:15" s="95" customFormat="1" ht="25.5">
      <c r="A8" s="96"/>
      <c r="B8" s="97"/>
      <c r="C8" s="98" t="s">
        <v>74</v>
      </c>
      <c r="D8" s="99"/>
      <c r="E8" s="58">
        <v>5217</v>
      </c>
      <c r="F8" s="58">
        <v>0</v>
      </c>
      <c r="G8" s="58">
        <v>2112</v>
      </c>
      <c r="H8" s="58">
        <v>5114</v>
      </c>
      <c r="I8" s="58">
        <v>2864</v>
      </c>
      <c r="J8" s="58">
        <v>1813</v>
      </c>
      <c r="K8" s="58">
        <v>542</v>
      </c>
      <c r="L8" s="58">
        <v>716</v>
      </c>
      <c r="M8" s="59">
        <v>1459</v>
      </c>
      <c r="N8" s="102">
        <v>19837</v>
      </c>
      <c r="O8" s="103">
        <v>19837</v>
      </c>
    </row>
    <row r="9" spans="1:15" s="95" customFormat="1" ht="12.75">
      <c r="A9" s="96" t="s">
        <v>75</v>
      </c>
      <c r="B9" s="97"/>
      <c r="C9" s="98"/>
      <c r="D9" s="99"/>
      <c r="E9" s="60"/>
      <c r="F9" s="60"/>
      <c r="G9" s="60"/>
      <c r="H9" s="60"/>
      <c r="I9" s="60"/>
      <c r="J9" s="60"/>
      <c r="K9" s="60"/>
      <c r="L9" s="60"/>
      <c r="M9" s="61"/>
      <c r="N9" s="102"/>
      <c r="O9" s="103"/>
    </row>
    <row r="10" spans="1:15" s="95" customFormat="1" ht="12.75">
      <c r="A10" s="96"/>
      <c r="B10" s="97"/>
      <c r="C10" s="98" t="s">
        <v>76</v>
      </c>
      <c r="D10" s="99"/>
      <c r="E10" s="58">
        <v>6035</v>
      </c>
      <c r="F10" s="58">
        <v>0</v>
      </c>
      <c r="G10" s="58">
        <v>12886</v>
      </c>
      <c r="H10" s="58">
        <v>11464</v>
      </c>
      <c r="I10" s="58">
        <v>1851</v>
      </c>
      <c r="J10" s="58">
        <v>5363</v>
      </c>
      <c r="K10" s="58">
        <v>2214</v>
      </c>
      <c r="L10" s="58">
        <v>2484</v>
      </c>
      <c r="M10" s="59">
        <v>6007</v>
      </c>
      <c r="N10" s="102"/>
      <c r="O10" s="103"/>
    </row>
    <row r="11" spans="1:15" s="95" customFormat="1" ht="12.75">
      <c r="A11" s="96"/>
      <c r="B11" s="97"/>
      <c r="C11" s="98" t="s">
        <v>77</v>
      </c>
      <c r="D11" s="104"/>
      <c r="E11" s="58">
        <v>57625</v>
      </c>
      <c r="F11" s="58">
        <v>471</v>
      </c>
      <c r="G11" s="58">
        <v>54519</v>
      </c>
      <c r="H11" s="58">
        <v>86763</v>
      </c>
      <c r="I11" s="58">
        <v>53580</v>
      </c>
      <c r="J11" s="58">
        <v>32379</v>
      </c>
      <c r="K11" s="58">
        <v>8397</v>
      </c>
      <c r="L11" s="58">
        <v>24313</v>
      </c>
      <c r="M11" s="59">
        <v>28265</v>
      </c>
      <c r="N11" s="102">
        <v>346312</v>
      </c>
      <c r="O11" s="103">
        <v>346312</v>
      </c>
    </row>
    <row r="12" spans="1:15" s="95" customFormat="1" ht="25.5">
      <c r="A12" s="96"/>
      <c r="B12" s="97"/>
      <c r="C12" s="98" t="s">
        <v>78</v>
      </c>
      <c r="D12" s="105"/>
      <c r="E12" s="58">
        <v>1646142</v>
      </c>
      <c r="F12" s="58">
        <v>528050</v>
      </c>
      <c r="G12" s="58">
        <v>1112605</v>
      </c>
      <c r="H12" s="58">
        <v>2216313</v>
      </c>
      <c r="I12" s="58">
        <v>1592682</v>
      </c>
      <c r="J12" s="58">
        <v>882809</v>
      </c>
      <c r="K12" s="58">
        <v>252993</v>
      </c>
      <c r="L12" s="58">
        <v>617799</v>
      </c>
      <c r="M12" s="59">
        <v>438883</v>
      </c>
      <c r="N12" s="106">
        <v>1032030.6666666666</v>
      </c>
      <c r="O12" s="107">
        <v>1032030.6666666666</v>
      </c>
    </row>
    <row r="13" spans="1:15" s="95" customFormat="1" ht="12.75">
      <c r="A13" s="96"/>
      <c r="B13" s="97"/>
      <c r="C13" s="98" t="s">
        <v>79</v>
      </c>
      <c r="D13" s="105"/>
      <c r="E13" s="58">
        <v>55537</v>
      </c>
      <c r="F13" s="58">
        <v>7908</v>
      </c>
      <c r="G13" s="58">
        <v>70207</v>
      </c>
      <c r="H13" s="58">
        <v>23359</v>
      </c>
      <c r="I13" s="58">
        <v>18944</v>
      </c>
      <c r="J13" s="58">
        <v>0</v>
      </c>
      <c r="K13" s="58">
        <v>22897</v>
      </c>
      <c r="L13" s="58">
        <v>31298</v>
      </c>
      <c r="M13" s="59">
        <v>50209</v>
      </c>
      <c r="N13" s="106">
        <v>35044.875</v>
      </c>
      <c r="O13" s="107">
        <v>35044.875</v>
      </c>
    </row>
    <row r="14" spans="1:15" s="95" customFormat="1" ht="12.75">
      <c r="A14" s="96"/>
      <c r="B14" s="97"/>
      <c r="C14" s="98" t="s">
        <v>80</v>
      </c>
      <c r="D14" s="99"/>
      <c r="E14" s="58">
        <v>8744</v>
      </c>
      <c r="F14" s="58">
        <v>1600</v>
      </c>
      <c r="G14" s="58">
        <v>2424</v>
      </c>
      <c r="H14" s="58">
        <v>4971</v>
      </c>
      <c r="I14" s="58">
        <v>2986</v>
      </c>
      <c r="J14" s="58">
        <v>1722</v>
      </c>
      <c r="K14" s="58">
        <v>155</v>
      </c>
      <c r="L14" s="58">
        <v>1032</v>
      </c>
      <c r="M14" s="59">
        <v>1530</v>
      </c>
      <c r="N14" s="102"/>
      <c r="O14" s="103"/>
    </row>
    <row r="15" spans="1:15" s="95" customFormat="1" ht="12.75">
      <c r="A15" s="96" t="s">
        <v>81</v>
      </c>
      <c r="B15" s="97"/>
      <c r="C15" s="98"/>
      <c r="D15" s="99"/>
      <c r="E15" s="58"/>
      <c r="F15" s="58"/>
      <c r="G15" s="58"/>
      <c r="H15" s="58"/>
      <c r="I15" s="58"/>
      <c r="J15" s="58"/>
      <c r="K15" s="58"/>
      <c r="L15" s="58"/>
      <c r="M15" s="59"/>
      <c r="N15" s="102"/>
      <c r="O15" s="103"/>
    </row>
    <row r="16" spans="1:15" s="95" customFormat="1" ht="12.75">
      <c r="A16" s="96"/>
      <c r="B16" s="97"/>
      <c r="C16" s="98" t="s">
        <v>82</v>
      </c>
      <c r="D16" s="99"/>
      <c r="E16" s="58">
        <v>847</v>
      </c>
      <c r="F16" s="58">
        <v>33</v>
      </c>
      <c r="G16" s="58">
        <v>2864</v>
      </c>
      <c r="H16" s="58">
        <v>1803</v>
      </c>
      <c r="I16" s="58">
        <v>674</v>
      </c>
      <c r="J16" s="58">
        <v>360</v>
      </c>
      <c r="K16" s="58">
        <v>171</v>
      </c>
      <c r="L16" s="58">
        <v>599</v>
      </c>
      <c r="M16" s="59">
        <v>1872</v>
      </c>
      <c r="N16" s="102">
        <v>9223</v>
      </c>
      <c r="O16" s="103">
        <v>9223</v>
      </c>
    </row>
    <row r="17" spans="1:15" s="95" customFormat="1" ht="25.5">
      <c r="A17" s="96"/>
      <c r="B17" s="97"/>
      <c r="C17" s="98" t="s">
        <v>83</v>
      </c>
      <c r="D17" s="108"/>
      <c r="E17" s="62">
        <v>0</v>
      </c>
      <c r="F17" s="62">
        <v>8</v>
      </c>
      <c r="G17" s="62">
        <v>477</v>
      </c>
      <c r="H17" s="62">
        <v>198</v>
      </c>
      <c r="I17" s="62">
        <v>18</v>
      </c>
      <c r="J17" s="62">
        <v>20</v>
      </c>
      <c r="K17" s="62">
        <v>7</v>
      </c>
      <c r="L17" s="62">
        <v>467</v>
      </c>
      <c r="M17" s="63">
        <v>1003</v>
      </c>
      <c r="N17" s="106"/>
      <c r="O17" s="107"/>
    </row>
    <row r="18" spans="1:15" s="95" customFormat="1" ht="12.75">
      <c r="A18" s="96" t="s">
        <v>84</v>
      </c>
      <c r="B18" s="97"/>
      <c r="C18" s="98"/>
      <c r="D18" s="99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3">
        <v>0</v>
      </c>
      <c r="N18" s="102"/>
      <c r="O18" s="103"/>
    </row>
    <row r="19" spans="1:15" s="95" customFormat="1" ht="25.5">
      <c r="A19" s="96"/>
      <c r="B19" s="97"/>
      <c r="C19" s="98" t="s">
        <v>85</v>
      </c>
      <c r="D19" s="109"/>
      <c r="E19" s="62">
        <v>5253</v>
      </c>
      <c r="F19" s="62">
        <v>26</v>
      </c>
      <c r="G19" s="62">
        <v>3550</v>
      </c>
      <c r="H19" s="62">
        <v>6501</v>
      </c>
      <c r="I19" s="62">
        <v>1003</v>
      </c>
      <c r="J19" s="62">
        <v>2060</v>
      </c>
      <c r="K19" s="62">
        <v>716</v>
      </c>
      <c r="L19" s="62">
        <v>0</v>
      </c>
      <c r="M19" s="63" t="s">
        <v>118</v>
      </c>
      <c r="N19" s="110"/>
      <c r="O19" s="111"/>
    </row>
    <row r="20" spans="1:15" s="95" customFormat="1" ht="12.75">
      <c r="A20" s="96"/>
      <c r="B20" s="97"/>
      <c r="C20" s="98"/>
      <c r="D20" s="99"/>
      <c r="E20" s="62"/>
      <c r="F20" s="62"/>
      <c r="G20" s="62"/>
      <c r="H20" s="62"/>
      <c r="I20" s="62"/>
      <c r="J20" s="62"/>
      <c r="K20" s="62"/>
      <c r="L20" s="62"/>
      <c r="M20" s="63"/>
      <c r="N20" s="102"/>
      <c r="O20" s="103"/>
    </row>
    <row r="21" spans="1:15" s="95" customFormat="1" ht="12.75">
      <c r="A21" s="112" t="s">
        <v>86</v>
      </c>
      <c r="B21" s="113"/>
      <c r="C21" s="114"/>
      <c r="D21" s="115"/>
      <c r="E21" s="116"/>
      <c r="F21" s="116"/>
      <c r="G21" s="116"/>
      <c r="H21" s="116"/>
      <c r="I21" s="116"/>
      <c r="J21" s="116"/>
      <c r="K21" s="116"/>
      <c r="L21" s="116"/>
      <c r="M21" s="117"/>
      <c r="N21" s="102">
        <v>0</v>
      </c>
      <c r="O21" s="103">
        <v>0</v>
      </c>
    </row>
    <row r="22" spans="1:15" s="95" customFormat="1" ht="12.75">
      <c r="A22" s="96" t="s">
        <v>87</v>
      </c>
      <c r="B22" s="97"/>
      <c r="C22" s="98"/>
      <c r="D22" s="109"/>
      <c r="E22" s="58"/>
      <c r="F22" s="58"/>
      <c r="G22" s="58"/>
      <c r="H22" s="58"/>
      <c r="I22" s="58"/>
      <c r="J22" s="58"/>
      <c r="K22" s="58"/>
      <c r="L22" s="58"/>
      <c r="M22" s="59"/>
      <c r="N22" s="110">
        <v>0</v>
      </c>
      <c r="O22" s="111">
        <v>0</v>
      </c>
    </row>
    <row r="23" spans="1:15" s="95" customFormat="1" ht="12.75">
      <c r="A23" s="96"/>
      <c r="B23" s="97"/>
      <c r="C23" s="98" t="s">
        <v>88</v>
      </c>
      <c r="D23" s="99"/>
      <c r="E23" s="58">
        <v>2900</v>
      </c>
      <c r="F23" s="58">
        <v>373</v>
      </c>
      <c r="G23" s="58">
        <v>2140</v>
      </c>
      <c r="H23" s="58">
        <v>3020</v>
      </c>
      <c r="I23" s="58">
        <v>0</v>
      </c>
      <c r="J23" s="58">
        <v>991</v>
      </c>
      <c r="K23" s="58">
        <v>560</v>
      </c>
      <c r="L23" s="58">
        <v>437</v>
      </c>
      <c r="M23" s="64">
        <v>1459</v>
      </c>
      <c r="N23" s="102"/>
      <c r="O23" s="103"/>
    </row>
    <row r="24" spans="1:15" s="95" customFormat="1" ht="25.5">
      <c r="A24" s="96"/>
      <c r="B24" s="97"/>
      <c r="C24" s="98" t="s">
        <v>89</v>
      </c>
      <c r="D24" s="99"/>
      <c r="E24" s="65">
        <v>0.15</v>
      </c>
      <c r="F24" s="65">
        <v>0.25</v>
      </c>
      <c r="G24" s="65">
        <v>0.241</v>
      </c>
      <c r="H24" s="65">
        <v>0.094</v>
      </c>
      <c r="I24" s="65">
        <v>0</v>
      </c>
      <c r="J24" s="65">
        <v>0.1071</v>
      </c>
      <c r="K24" s="65">
        <v>0</v>
      </c>
      <c r="L24" s="65">
        <v>0.12</v>
      </c>
      <c r="M24" s="66">
        <v>0.215</v>
      </c>
      <c r="N24" s="102">
        <v>1.1771</v>
      </c>
      <c r="O24" s="103">
        <v>1.1771</v>
      </c>
    </row>
    <row r="25" spans="1:15" s="95" customFormat="1" ht="12.75">
      <c r="A25" s="96" t="s">
        <v>90</v>
      </c>
      <c r="B25" s="97"/>
      <c r="C25" s="98"/>
      <c r="D25" s="99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64">
        <v>0</v>
      </c>
      <c r="N25" s="102"/>
      <c r="O25" s="103"/>
    </row>
    <row r="26" spans="1:15" s="95" customFormat="1" ht="12.75">
      <c r="A26" s="96"/>
      <c r="B26" s="97"/>
      <c r="C26" s="98" t="s">
        <v>91</v>
      </c>
      <c r="D26" s="99"/>
      <c r="E26" s="58">
        <v>1730870</v>
      </c>
      <c r="F26" s="58">
        <v>641805</v>
      </c>
      <c r="G26" s="58">
        <v>1899542</v>
      </c>
      <c r="H26" s="58">
        <v>2611775</v>
      </c>
      <c r="I26" s="58">
        <v>1665082</v>
      </c>
      <c r="J26" s="58">
        <v>977417</v>
      </c>
      <c r="K26" s="58">
        <v>264661</v>
      </c>
      <c r="L26" s="58">
        <v>762724</v>
      </c>
      <c r="M26" s="64">
        <v>948595</v>
      </c>
      <c r="N26" s="102"/>
      <c r="O26" s="103"/>
    </row>
    <row r="27" spans="1:15" s="95" customFormat="1" ht="25.5">
      <c r="A27" s="96"/>
      <c r="B27" s="97"/>
      <c r="C27" s="98" t="s">
        <v>92</v>
      </c>
      <c r="D27" s="99"/>
      <c r="E27" s="58">
        <v>1562129</v>
      </c>
      <c r="F27" s="58">
        <v>500044</v>
      </c>
      <c r="G27" s="58">
        <v>1112605</v>
      </c>
      <c r="H27" s="58">
        <v>1873583</v>
      </c>
      <c r="I27" s="58">
        <v>1601752</v>
      </c>
      <c r="J27" s="58">
        <v>888459</v>
      </c>
      <c r="K27" s="58">
        <v>179732</v>
      </c>
      <c r="L27" s="58">
        <v>675515</v>
      </c>
      <c r="M27" s="64">
        <v>554523</v>
      </c>
      <c r="N27" s="102">
        <v>8948342</v>
      </c>
      <c r="O27" s="103">
        <v>8948342</v>
      </c>
    </row>
    <row r="28" spans="1:15" s="95" customFormat="1" ht="25.5">
      <c r="A28" s="96"/>
      <c r="B28" s="97"/>
      <c r="C28" s="98" t="s">
        <v>93</v>
      </c>
      <c r="D28" s="99"/>
      <c r="E28" s="58">
        <v>27514</v>
      </c>
      <c r="F28" s="58">
        <v>28734</v>
      </c>
      <c r="G28" s="58">
        <v>4623</v>
      </c>
      <c r="H28" s="58">
        <v>23437</v>
      </c>
      <c r="I28" s="58">
        <v>2986</v>
      </c>
      <c r="J28" s="58">
        <v>8545</v>
      </c>
      <c r="K28" s="58">
        <v>3654</v>
      </c>
      <c r="L28" s="58">
        <v>2284</v>
      </c>
      <c r="M28" s="64">
        <v>6319</v>
      </c>
      <c r="N28" s="102">
        <v>108096</v>
      </c>
      <c r="O28" s="103">
        <v>108096</v>
      </c>
    </row>
    <row r="29" spans="1:15" s="95" customFormat="1" ht="12.75">
      <c r="A29" s="96"/>
      <c r="B29" s="97"/>
      <c r="C29" s="98" t="s">
        <v>94</v>
      </c>
      <c r="D29" s="99"/>
      <c r="E29" s="58">
        <v>5</v>
      </c>
      <c r="F29" s="58">
        <v>132</v>
      </c>
      <c r="G29" s="58">
        <v>19</v>
      </c>
      <c r="H29" s="58">
        <v>75</v>
      </c>
      <c r="I29" s="58">
        <v>3</v>
      </c>
      <c r="J29" s="58">
        <v>140</v>
      </c>
      <c r="K29" s="58">
        <v>4</v>
      </c>
      <c r="L29" s="58">
        <v>20</v>
      </c>
      <c r="M29" s="64">
        <v>8</v>
      </c>
      <c r="N29" s="102"/>
      <c r="O29" s="103"/>
    </row>
    <row r="30" spans="1:15" s="95" customFormat="1" ht="12.75">
      <c r="A30" s="96" t="s">
        <v>95</v>
      </c>
      <c r="B30" s="97"/>
      <c r="C30" s="98"/>
      <c r="D30" s="99"/>
      <c r="E30" s="58"/>
      <c r="F30" s="58"/>
      <c r="G30" s="58"/>
      <c r="H30" s="58"/>
      <c r="I30" s="58"/>
      <c r="J30" s="58"/>
      <c r="K30" s="58"/>
      <c r="L30" s="58"/>
      <c r="M30" s="64"/>
      <c r="N30" s="102">
        <v>0</v>
      </c>
      <c r="O30" s="103">
        <v>0</v>
      </c>
    </row>
    <row r="31" spans="1:15" s="95" customFormat="1" ht="12.75">
      <c r="A31" s="96"/>
      <c r="B31" s="97"/>
      <c r="C31" s="98" t="s">
        <v>96</v>
      </c>
      <c r="D31" s="99"/>
      <c r="E31" s="58">
        <v>33922</v>
      </c>
      <c r="F31" s="58">
        <v>12273</v>
      </c>
      <c r="G31" s="58">
        <v>95665</v>
      </c>
      <c r="H31" s="58">
        <v>28421</v>
      </c>
      <c r="I31" s="58">
        <v>22785</v>
      </c>
      <c r="J31" s="58">
        <v>6386</v>
      </c>
      <c r="K31" s="58">
        <v>1511</v>
      </c>
      <c r="L31" s="58">
        <v>8637</v>
      </c>
      <c r="M31" s="64">
        <v>18502</v>
      </c>
      <c r="N31" s="102">
        <v>228102</v>
      </c>
      <c r="O31" s="103">
        <v>228102</v>
      </c>
    </row>
    <row r="32" spans="1:15" s="95" customFormat="1" ht="12.75">
      <c r="A32" s="96" t="s">
        <v>97</v>
      </c>
      <c r="B32" s="97"/>
      <c r="C32" s="98"/>
      <c r="D32" s="99"/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64">
        <v>0</v>
      </c>
      <c r="N32" s="102">
        <v>0</v>
      </c>
      <c r="O32" s="103">
        <v>0</v>
      </c>
    </row>
    <row r="33" spans="1:15" s="95" customFormat="1" ht="12.75">
      <c r="A33" s="96"/>
      <c r="B33" s="97"/>
      <c r="C33" s="98" t="s">
        <v>98</v>
      </c>
      <c r="D33" s="99"/>
      <c r="E33" s="58">
        <v>9206</v>
      </c>
      <c r="F33" s="58">
        <v>6195</v>
      </c>
      <c r="G33" s="58">
        <v>40462</v>
      </c>
      <c r="H33" s="58">
        <v>18099</v>
      </c>
      <c r="I33" s="58">
        <v>8292</v>
      </c>
      <c r="J33" s="58">
        <v>3817</v>
      </c>
      <c r="K33" s="58">
        <v>1771</v>
      </c>
      <c r="L33" s="58">
        <v>6583</v>
      </c>
      <c r="M33" s="64">
        <v>19876</v>
      </c>
      <c r="N33" s="102">
        <v>114301</v>
      </c>
      <c r="O33" s="103">
        <v>114301</v>
      </c>
    </row>
    <row r="34" spans="1:15" s="95" customFormat="1" ht="12.75">
      <c r="A34" s="96" t="s">
        <v>84</v>
      </c>
      <c r="B34" s="97"/>
      <c r="C34" s="98"/>
      <c r="D34" s="99"/>
      <c r="E34" s="67"/>
      <c r="F34" s="67"/>
      <c r="G34" s="67"/>
      <c r="H34" s="67"/>
      <c r="I34" s="67"/>
      <c r="J34" s="67"/>
      <c r="K34" s="67"/>
      <c r="L34" s="67"/>
      <c r="M34" s="68"/>
      <c r="N34" s="102">
        <v>0</v>
      </c>
      <c r="O34" s="103">
        <v>0</v>
      </c>
    </row>
    <row r="35" spans="1:15" s="95" customFormat="1" ht="12.75">
      <c r="A35" s="96"/>
      <c r="B35" s="97"/>
      <c r="C35" s="98" t="s">
        <v>99</v>
      </c>
      <c r="D35" s="99"/>
      <c r="E35" s="58">
        <v>150523</v>
      </c>
      <c r="F35" s="58">
        <v>36927</v>
      </c>
      <c r="G35" s="58">
        <v>91669</v>
      </c>
      <c r="H35" s="58">
        <v>240000</v>
      </c>
      <c r="I35" s="58">
        <v>119188</v>
      </c>
      <c r="J35" s="58">
        <v>58601</v>
      </c>
      <c r="K35" s="58">
        <v>18302</v>
      </c>
      <c r="L35" s="58">
        <v>50645</v>
      </c>
      <c r="M35" s="64">
        <v>59565</v>
      </c>
      <c r="N35" s="102">
        <v>825420</v>
      </c>
      <c r="O35" s="103">
        <v>825420</v>
      </c>
    </row>
    <row r="36" spans="1:15" s="95" customFormat="1" ht="12.75">
      <c r="A36" s="96"/>
      <c r="B36" s="97"/>
      <c r="C36" s="98" t="s">
        <v>100</v>
      </c>
      <c r="D36" s="99"/>
      <c r="E36" s="58">
        <v>4484</v>
      </c>
      <c r="F36" s="58">
        <v>663</v>
      </c>
      <c r="G36" s="58">
        <v>1286</v>
      </c>
      <c r="H36" s="58">
        <v>3911</v>
      </c>
      <c r="I36" s="58">
        <v>2335</v>
      </c>
      <c r="J36" s="58">
        <v>1030</v>
      </c>
      <c r="K36" s="58">
        <v>365</v>
      </c>
      <c r="L36" s="58">
        <v>964</v>
      </c>
      <c r="M36" s="64">
        <v>939</v>
      </c>
      <c r="N36" s="102"/>
      <c r="O36" s="103"/>
    </row>
    <row r="37" spans="1:15" s="95" customFormat="1" ht="12.75">
      <c r="A37" s="96" t="s">
        <v>101</v>
      </c>
      <c r="B37" s="97"/>
      <c r="C37" s="98"/>
      <c r="D37" s="99"/>
      <c r="E37" s="58"/>
      <c r="F37" s="58"/>
      <c r="G37" s="58"/>
      <c r="H37" s="58"/>
      <c r="I37" s="58"/>
      <c r="J37" s="58"/>
      <c r="K37" s="58"/>
      <c r="L37" s="58"/>
      <c r="M37" s="64"/>
      <c r="N37" s="102">
        <v>0</v>
      </c>
      <c r="O37" s="103">
        <v>0</v>
      </c>
    </row>
    <row r="38" spans="1:15" s="95" customFormat="1" ht="12.75">
      <c r="A38" s="96"/>
      <c r="B38" s="97"/>
      <c r="C38" s="98" t="s">
        <v>102</v>
      </c>
      <c r="D38" s="99"/>
      <c r="E38" s="58">
        <v>53</v>
      </c>
      <c r="F38" s="58">
        <v>0</v>
      </c>
      <c r="G38" s="58">
        <v>18</v>
      </c>
      <c r="H38" s="58">
        <v>437</v>
      </c>
      <c r="I38" s="58">
        <v>32</v>
      </c>
      <c r="J38" s="58">
        <v>17</v>
      </c>
      <c r="K38" s="58">
        <v>6</v>
      </c>
      <c r="L38" s="58">
        <v>19</v>
      </c>
      <c r="M38" s="64">
        <v>0</v>
      </c>
      <c r="N38" s="102">
        <v>582</v>
      </c>
      <c r="O38" s="103">
        <v>582</v>
      </c>
    </row>
    <row r="39" spans="1:15" s="95" customFormat="1" ht="12.75">
      <c r="A39" s="96"/>
      <c r="B39" s="97"/>
      <c r="C39" s="98" t="s">
        <v>103</v>
      </c>
      <c r="D39" s="99"/>
      <c r="E39" s="58">
        <v>25</v>
      </c>
      <c r="F39" s="58">
        <v>15</v>
      </c>
      <c r="G39" s="58">
        <v>18</v>
      </c>
      <c r="H39" s="58">
        <v>28</v>
      </c>
      <c r="I39" s="58">
        <v>5</v>
      </c>
      <c r="J39" s="58">
        <v>17</v>
      </c>
      <c r="K39" s="58">
        <v>16</v>
      </c>
      <c r="L39" s="58">
        <v>0</v>
      </c>
      <c r="M39" s="64">
        <v>0</v>
      </c>
      <c r="N39" s="102"/>
      <c r="O39" s="103"/>
    </row>
    <row r="40" spans="1:15" s="95" customFormat="1" ht="12.75">
      <c r="A40" s="96"/>
      <c r="B40" s="97"/>
      <c r="C40" s="98" t="s">
        <v>104</v>
      </c>
      <c r="D40" s="99"/>
      <c r="E40" s="58">
        <v>47</v>
      </c>
      <c r="F40" s="58">
        <v>27</v>
      </c>
      <c r="G40" s="58">
        <v>18</v>
      </c>
      <c r="H40" s="58">
        <v>417</v>
      </c>
      <c r="I40" s="58">
        <v>323</v>
      </c>
      <c r="J40" s="58">
        <v>28</v>
      </c>
      <c r="K40" s="58">
        <v>14</v>
      </c>
      <c r="L40" s="58">
        <v>24</v>
      </c>
      <c r="M40" s="64">
        <v>0</v>
      </c>
      <c r="N40" s="102">
        <v>898</v>
      </c>
      <c r="O40" s="103">
        <v>898</v>
      </c>
    </row>
    <row r="41" spans="1:15" s="95" customFormat="1" ht="12.75">
      <c r="A41" s="96"/>
      <c r="B41" s="97"/>
      <c r="C41" s="98" t="s">
        <v>105</v>
      </c>
      <c r="D41" s="99"/>
      <c r="E41" s="58">
        <v>361</v>
      </c>
      <c r="F41" s="58">
        <v>58</v>
      </c>
      <c r="G41" s="58">
        <v>426</v>
      </c>
      <c r="H41" s="58">
        <v>1359</v>
      </c>
      <c r="I41" s="58">
        <v>445</v>
      </c>
      <c r="J41" s="58">
        <v>130</v>
      </c>
      <c r="K41" s="58">
        <v>43</v>
      </c>
      <c r="L41" s="58">
        <v>156</v>
      </c>
      <c r="M41" s="64">
        <v>265</v>
      </c>
      <c r="N41" s="102">
        <v>3243</v>
      </c>
      <c r="O41" s="103">
        <v>3243</v>
      </c>
    </row>
    <row r="42" spans="1:15" s="95" customFormat="1" ht="38.25">
      <c r="A42" s="118"/>
      <c r="B42" s="119"/>
      <c r="C42" s="120" t="s">
        <v>120</v>
      </c>
      <c r="D42" s="104"/>
      <c r="E42" s="69">
        <v>78</v>
      </c>
      <c r="F42" s="69">
        <v>130</v>
      </c>
      <c r="G42" s="69">
        <v>256</v>
      </c>
      <c r="H42" s="69">
        <v>1183</v>
      </c>
      <c r="I42" s="69">
        <v>137</v>
      </c>
      <c r="J42" s="69">
        <v>71</v>
      </c>
      <c r="K42" s="69">
        <v>17</v>
      </c>
      <c r="L42" s="69">
        <v>130</v>
      </c>
      <c r="M42" s="70">
        <v>62</v>
      </c>
      <c r="N42" s="102"/>
      <c r="O42" s="103"/>
    </row>
    <row r="43" spans="1:15" s="95" customFormat="1" ht="12.75">
      <c r="A43" s="96" t="s">
        <v>106</v>
      </c>
      <c r="B43" s="97"/>
      <c r="C43" s="98"/>
      <c r="D43" s="99"/>
      <c r="E43" s="58"/>
      <c r="F43" s="58"/>
      <c r="G43" s="58"/>
      <c r="H43" s="58"/>
      <c r="I43" s="58"/>
      <c r="J43" s="58"/>
      <c r="K43" s="58"/>
      <c r="L43" s="58"/>
      <c r="M43" s="64"/>
      <c r="N43" s="102"/>
      <c r="O43" s="103"/>
    </row>
    <row r="44" spans="1:15" s="95" customFormat="1" ht="25.5">
      <c r="A44" s="96"/>
      <c r="B44" s="97"/>
      <c r="C44" s="98" t="s">
        <v>107</v>
      </c>
      <c r="D44" s="99"/>
      <c r="E44" s="58">
        <v>74980</v>
      </c>
      <c r="F44" s="58">
        <v>27105</v>
      </c>
      <c r="G44" s="58">
        <v>97897</v>
      </c>
      <c r="H44" s="58">
        <v>43805</v>
      </c>
      <c r="I44" s="58">
        <v>100587</v>
      </c>
      <c r="J44" s="58">
        <v>65952</v>
      </c>
      <c r="K44" s="58">
        <v>10403</v>
      </c>
      <c r="L44" s="58">
        <v>39965</v>
      </c>
      <c r="M44" s="64">
        <v>47636</v>
      </c>
      <c r="N44" s="102">
        <v>508330</v>
      </c>
      <c r="O44" s="103">
        <v>508330</v>
      </c>
    </row>
    <row r="45" spans="1:15" s="95" customFormat="1" ht="12.75">
      <c r="A45" s="96"/>
      <c r="B45" s="97"/>
      <c r="C45" s="98" t="s">
        <v>108</v>
      </c>
      <c r="D45" s="99"/>
      <c r="E45" s="58">
        <v>46840</v>
      </c>
      <c r="F45" s="58">
        <v>23689</v>
      </c>
      <c r="G45" s="58">
        <v>85112</v>
      </c>
      <c r="H45" s="58">
        <v>112403</v>
      </c>
      <c r="I45" s="58">
        <v>59183</v>
      </c>
      <c r="J45" s="58">
        <v>38836</v>
      </c>
      <c r="K45" s="58">
        <v>7749</v>
      </c>
      <c r="L45" s="58">
        <v>25414</v>
      </c>
      <c r="M45" s="64">
        <v>40558</v>
      </c>
      <c r="N45" s="102">
        <v>439784</v>
      </c>
      <c r="O45" s="103">
        <v>439784</v>
      </c>
    </row>
    <row r="46" spans="1:15" s="95" customFormat="1" ht="25.5">
      <c r="A46" s="96"/>
      <c r="B46" s="97"/>
      <c r="C46" s="98" t="s">
        <v>109</v>
      </c>
      <c r="D46" s="104"/>
      <c r="E46" s="58">
        <v>13686</v>
      </c>
      <c r="F46" s="58">
        <v>8961</v>
      </c>
      <c r="G46" s="58">
        <v>38104</v>
      </c>
      <c r="H46" s="58">
        <v>47202</v>
      </c>
      <c r="I46" s="58">
        <v>18781</v>
      </c>
      <c r="J46" s="58">
        <v>12954</v>
      </c>
      <c r="K46" s="58">
        <v>2424</v>
      </c>
      <c r="L46" s="58">
        <v>10166</v>
      </c>
      <c r="M46" s="64">
        <v>19477</v>
      </c>
      <c r="N46" s="102">
        <v>171755</v>
      </c>
      <c r="O46" s="103">
        <v>171755</v>
      </c>
    </row>
    <row r="47" spans="1:15" s="95" customFormat="1" ht="12.75">
      <c r="A47" s="96"/>
      <c r="B47" s="97"/>
      <c r="C47" s="98" t="s">
        <v>110</v>
      </c>
      <c r="D47" s="89"/>
      <c r="E47" s="58">
        <v>15743</v>
      </c>
      <c r="F47" s="58">
        <v>6759</v>
      </c>
      <c r="G47" s="58">
        <v>27150</v>
      </c>
      <c r="H47" s="58">
        <v>39151</v>
      </c>
      <c r="I47" s="58">
        <v>21088</v>
      </c>
      <c r="J47" s="58">
        <v>11301</v>
      </c>
      <c r="K47" s="58">
        <v>1810</v>
      </c>
      <c r="L47" s="58">
        <v>7350</v>
      </c>
      <c r="M47" s="64">
        <v>12216</v>
      </c>
      <c r="N47" s="82"/>
      <c r="O47" s="82"/>
    </row>
    <row r="48" spans="1:15" s="95" customFormat="1" ht="12.75" customHeight="1">
      <c r="A48" s="96"/>
      <c r="B48" s="97"/>
      <c r="C48" s="98" t="s">
        <v>111</v>
      </c>
      <c r="D48" s="89"/>
      <c r="E48" s="58">
        <v>14061</v>
      </c>
      <c r="F48" s="58">
        <v>6130</v>
      </c>
      <c r="G48" s="58">
        <v>22557</v>
      </c>
      <c r="H48" s="58">
        <v>33442</v>
      </c>
      <c r="I48" s="58">
        <v>20180</v>
      </c>
      <c r="J48" s="58">
        <v>11104</v>
      </c>
      <c r="K48" s="58">
        <v>1563</v>
      </c>
      <c r="L48" s="58">
        <v>6686</v>
      </c>
      <c r="M48" s="64">
        <v>8333</v>
      </c>
      <c r="N48" s="82"/>
      <c r="O48" s="82"/>
    </row>
    <row r="49" spans="1:15" s="95" customFormat="1" ht="25.5">
      <c r="A49" s="96"/>
      <c r="B49" s="97"/>
      <c r="C49" s="98" t="s">
        <v>112</v>
      </c>
      <c r="D49" s="89"/>
      <c r="E49" s="58">
        <v>79809</v>
      </c>
      <c r="F49" s="58">
        <v>32022</v>
      </c>
      <c r="G49" s="58">
        <v>110863</v>
      </c>
      <c r="H49" s="58">
        <v>114605</v>
      </c>
      <c r="I49" s="58">
        <v>62000</v>
      </c>
      <c r="J49" s="58">
        <v>36271</v>
      </c>
      <c r="K49" s="58">
        <v>13120</v>
      </c>
      <c r="L49" s="58">
        <v>29704</v>
      </c>
      <c r="M49" s="64">
        <v>44660</v>
      </c>
      <c r="N49" s="82"/>
      <c r="O49" s="82"/>
    </row>
    <row r="50" spans="1:15" s="95" customFormat="1" ht="25.5">
      <c r="A50" s="96"/>
      <c r="B50" s="97"/>
      <c r="C50" s="98" t="s">
        <v>113</v>
      </c>
      <c r="D50" s="89"/>
      <c r="E50" s="58">
        <v>87282</v>
      </c>
      <c r="F50" s="58">
        <v>30913</v>
      </c>
      <c r="G50" s="58">
        <v>119505</v>
      </c>
      <c r="H50" s="58">
        <v>112869</v>
      </c>
      <c r="I50" s="58">
        <v>55166</v>
      </c>
      <c r="J50" s="58">
        <v>35060</v>
      </c>
      <c r="K50" s="58">
        <v>8720</v>
      </c>
      <c r="L50" s="58">
        <v>32486</v>
      </c>
      <c r="M50" s="64">
        <v>53171</v>
      </c>
      <c r="N50" s="82"/>
      <c r="O50" s="82"/>
    </row>
    <row r="51" spans="1:15" s="95" customFormat="1" ht="25.5">
      <c r="A51" s="96"/>
      <c r="B51" s="97"/>
      <c r="C51" s="98" t="s">
        <v>114</v>
      </c>
      <c r="D51" s="89"/>
      <c r="E51" s="58">
        <v>56254</v>
      </c>
      <c r="F51" s="58">
        <v>24014</v>
      </c>
      <c r="G51" s="58">
        <v>91721</v>
      </c>
      <c r="H51" s="58">
        <v>82300</v>
      </c>
      <c r="I51" s="58">
        <v>50272</v>
      </c>
      <c r="J51" s="58">
        <v>26014</v>
      </c>
      <c r="K51" s="58">
        <v>9110</v>
      </c>
      <c r="L51" s="58">
        <v>25323</v>
      </c>
      <c r="M51" s="64">
        <v>44549</v>
      </c>
      <c r="N51" s="82"/>
      <c r="O51" s="82"/>
    </row>
    <row r="52" spans="1:15" s="95" customFormat="1" ht="25.5">
      <c r="A52" s="96"/>
      <c r="B52" s="97"/>
      <c r="C52" s="98" t="s">
        <v>115</v>
      </c>
      <c r="D52" s="89"/>
      <c r="E52" s="58">
        <v>22395</v>
      </c>
      <c r="F52" s="58">
        <v>11789</v>
      </c>
      <c r="G52" s="58">
        <v>73802</v>
      </c>
      <c r="H52" s="58">
        <v>49431</v>
      </c>
      <c r="I52" s="58">
        <v>17730</v>
      </c>
      <c r="J52" s="58">
        <v>10639</v>
      </c>
      <c r="K52" s="58">
        <v>7315</v>
      </c>
      <c r="L52" s="58">
        <v>11460</v>
      </c>
      <c r="M52" s="64">
        <v>27396</v>
      </c>
      <c r="N52" s="82"/>
      <c r="O52" s="82"/>
    </row>
    <row r="53" spans="1:15" s="95" customFormat="1" ht="25.5">
      <c r="A53" s="96"/>
      <c r="B53" s="97"/>
      <c r="C53" s="98" t="s">
        <v>116</v>
      </c>
      <c r="D53" s="89"/>
      <c r="E53" s="58">
        <v>29497</v>
      </c>
      <c r="F53" s="58">
        <v>13739</v>
      </c>
      <c r="G53" s="58">
        <v>55637</v>
      </c>
      <c r="H53" s="58">
        <v>33924</v>
      </c>
      <c r="I53" s="58">
        <v>32638</v>
      </c>
      <c r="J53" s="58">
        <v>16692</v>
      </c>
      <c r="K53" s="58">
        <v>7374</v>
      </c>
      <c r="L53" s="58">
        <v>14251</v>
      </c>
      <c r="M53" s="64">
        <v>26175</v>
      </c>
      <c r="N53" s="82"/>
      <c r="O53" s="82"/>
    </row>
    <row r="54" spans="1:15" s="95" customFormat="1" ht="25.5">
      <c r="A54" s="96"/>
      <c r="B54" s="97"/>
      <c r="C54" s="98" t="s">
        <v>117</v>
      </c>
      <c r="D54" s="89"/>
      <c r="E54" s="58">
        <v>4799</v>
      </c>
      <c r="F54" s="58">
        <v>2155</v>
      </c>
      <c r="G54" s="58">
        <v>12224</v>
      </c>
      <c r="H54" s="58">
        <v>5491</v>
      </c>
      <c r="I54" s="58">
        <v>1673</v>
      </c>
      <c r="J54" s="58">
        <v>1187</v>
      </c>
      <c r="K54" s="58">
        <v>883</v>
      </c>
      <c r="L54" s="58">
        <v>2822</v>
      </c>
      <c r="M54" s="64">
        <v>5291</v>
      </c>
      <c r="N54" s="82"/>
      <c r="O54" s="82"/>
    </row>
    <row r="55" spans="1:15" s="95" customFormat="1" ht="13.5" customHeight="1">
      <c r="A55" s="118"/>
      <c r="B55" s="119"/>
      <c r="C55" s="121"/>
      <c r="D55" s="122"/>
      <c r="E55" s="56"/>
      <c r="F55" s="56"/>
      <c r="G55" s="56"/>
      <c r="H55" s="56"/>
      <c r="I55" s="56"/>
      <c r="J55" s="56"/>
      <c r="K55" s="56"/>
      <c r="L55" s="56"/>
      <c r="M55" s="57"/>
      <c r="N55" s="82"/>
      <c r="O55" s="82"/>
    </row>
    <row r="56" spans="1:15" s="95" customFormat="1" ht="13.5" customHeight="1">
      <c r="A56" s="124" t="s">
        <v>70</v>
      </c>
      <c r="B56" s="97"/>
      <c r="C56" s="123"/>
      <c r="D56" s="82"/>
      <c r="N56" s="82"/>
      <c r="O56" s="82"/>
    </row>
    <row r="57" spans="1:15" s="95" customFormat="1" ht="13.5" customHeight="1">
      <c r="A57" s="96"/>
      <c r="B57" s="97"/>
      <c r="C57" s="123"/>
      <c r="D57" s="82"/>
      <c r="N57" s="82"/>
      <c r="O57" s="82"/>
    </row>
    <row r="58" ht="13.5" customHeight="1"/>
    <row r="59" ht="13.5" customHeight="1"/>
  </sheetData>
  <sheetProtection/>
  <mergeCells count="1">
    <mergeCell ref="D3:D4"/>
  </mergeCells>
  <printOptions horizontalCentered="1"/>
  <pageMargins left="0.3937007874015748" right="0.3937007874015748" top="0.5905511811023623" bottom="0.3937007874015748" header="0.3937007874015748" footer="0.3937007874015748"/>
  <pageSetup blackAndWhite="1" fitToHeight="50" horizontalDpi="600" verticalDpi="600" orientation="landscape" paperSize="9" scale="72" r:id="rId2"/>
  <rowBreaks count="1" manualBreakCount="1">
    <brk id="42" max="12" man="1"/>
  </rowBreaks>
  <colBreaks count="1" manualBreakCount="1">
    <brk id="13" max="5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9"/>
  <sheetViews>
    <sheetView showGridLines="0" zoomScale="85" zoomScaleNormal="85" workbookViewId="0" topLeftCell="A1">
      <selection activeCell="A1" sqref="A1"/>
    </sheetView>
  </sheetViews>
  <sheetFormatPr defaultColWidth="9.140625" defaultRowHeight="12.75" customHeight="1"/>
  <cols>
    <col min="1" max="1" width="1.7109375" style="50" customWidth="1"/>
    <col min="2" max="2" width="1.7109375" style="51" customWidth="1"/>
    <col min="3" max="3" width="50.7109375" style="50" customWidth="1"/>
    <col min="4" max="4" width="13.7109375" style="51" hidden="1" customWidth="1"/>
    <col min="5" max="13" width="14.7109375" style="50" customWidth="1"/>
    <col min="14" max="15" width="13.7109375" style="51" hidden="1" customWidth="1"/>
    <col min="16" max="16384" width="9.140625" style="50" customWidth="1"/>
  </cols>
  <sheetData>
    <row r="1" spans="1:15" s="45" customFormat="1" ht="21" customHeight="1">
      <c r="A1" s="53" t="s">
        <v>211</v>
      </c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</row>
    <row r="2" spans="1:15" ht="15" customHeight="1">
      <c r="A2" s="46" t="s">
        <v>212</v>
      </c>
      <c r="B2" s="47"/>
      <c r="C2" s="47"/>
      <c r="D2" s="47"/>
      <c r="E2" s="47"/>
      <c r="F2" s="47"/>
      <c r="G2" s="47"/>
      <c r="H2" s="48"/>
      <c r="I2" s="47"/>
      <c r="J2" s="47"/>
      <c r="K2" s="48"/>
      <c r="L2" s="48"/>
      <c r="M2" s="49"/>
      <c r="N2" s="49"/>
      <c r="O2" s="49"/>
    </row>
    <row r="3" spans="1:15" s="82" customFormat="1" ht="15" customHeight="1">
      <c r="A3" s="129"/>
      <c r="B3" s="130"/>
      <c r="C3" s="131"/>
      <c r="D3" s="125" t="s">
        <v>55</v>
      </c>
      <c r="E3" s="77" t="s">
        <v>69</v>
      </c>
      <c r="F3" s="78"/>
      <c r="G3" s="78"/>
      <c r="H3" s="78"/>
      <c r="I3" s="78"/>
      <c r="J3" s="78"/>
      <c r="K3" s="78"/>
      <c r="L3" s="77"/>
      <c r="M3" s="79"/>
      <c r="N3" s="207"/>
      <c r="O3" s="81" t="s">
        <v>51</v>
      </c>
    </row>
    <row r="4" spans="1:15" s="82" customFormat="1" ht="30" customHeight="1">
      <c r="A4" s="135" t="s">
        <v>213</v>
      </c>
      <c r="B4" s="136"/>
      <c r="C4" s="136"/>
      <c r="D4" s="126"/>
      <c r="E4" s="71" t="s">
        <v>52</v>
      </c>
      <c r="F4" s="72" t="s">
        <v>53</v>
      </c>
      <c r="G4" s="72" t="s">
        <v>5</v>
      </c>
      <c r="H4" s="175" t="s">
        <v>56</v>
      </c>
      <c r="I4" s="175" t="s">
        <v>6</v>
      </c>
      <c r="J4" s="175" t="s">
        <v>71</v>
      </c>
      <c r="K4" s="72" t="s">
        <v>57</v>
      </c>
      <c r="L4" s="71" t="s">
        <v>54</v>
      </c>
      <c r="M4" s="73" t="s">
        <v>58</v>
      </c>
      <c r="N4" s="208" t="s">
        <v>2</v>
      </c>
      <c r="O4" s="87"/>
    </row>
    <row r="5" spans="1:15" s="95" customFormat="1" ht="15" customHeight="1">
      <c r="A5" s="88"/>
      <c r="B5" s="89"/>
      <c r="C5" s="143"/>
      <c r="D5" s="91"/>
      <c r="E5" s="92"/>
      <c r="F5" s="92"/>
      <c r="G5" s="92"/>
      <c r="H5" s="92"/>
      <c r="I5" s="92"/>
      <c r="J5" s="92"/>
      <c r="K5" s="92"/>
      <c r="L5" s="92"/>
      <c r="M5" s="93"/>
      <c r="N5" s="94"/>
      <c r="O5" s="94"/>
    </row>
    <row r="6" spans="1:15" s="95" customFormat="1" ht="15" customHeight="1">
      <c r="A6" s="96" t="s">
        <v>72</v>
      </c>
      <c r="B6" s="97"/>
      <c r="C6" s="209"/>
      <c r="D6" s="210"/>
      <c r="E6" s="211"/>
      <c r="F6" s="211"/>
      <c r="G6" s="211"/>
      <c r="H6" s="211"/>
      <c r="I6" s="211"/>
      <c r="J6" s="211"/>
      <c r="K6" s="211"/>
      <c r="L6" s="211"/>
      <c r="M6" s="212"/>
      <c r="N6" s="213"/>
      <c r="O6" s="214"/>
    </row>
    <row r="7" spans="1:15" s="95" customFormat="1" ht="15" customHeight="1">
      <c r="A7" s="96" t="s">
        <v>214</v>
      </c>
      <c r="B7" s="97"/>
      <c r="C7" s="209"/>
      <c r="D7" s="210"/>
      <c r="E7" s="211"/>
      <c r="F7" s="211"/>
      <c r="G7" s="211"/>
      <c r="H7" s="211"/>
      <c r="I7" s="211"/>
      <c r="J7" s="211"/>
      <c r="K7" s="211"/>
      <c r="L7" s="211"/>
      <c r="M7" s="212"/>
      <c r="N7" s="213"/>
      <c r="O7" s="214"/>
    </row>
    <row r="8" spans="1:15" s="95" customFormat="1" ht="12.75">
      <c r="A8" s="96"/>
      <c r="B8" s="97"/>
      <c r="C8" s="215" t="s">
        <v>215</v>
      </c>
      <c r="D8" s="210"/>
      <c r="E8" s="216">
        <v>877</v>
      </c>
      <c r="F8" s="216">
        <v>465</v>
      </c>
      <c r="G8" s="216">
        <v>301.86</v>
      </c>
      <c r="H8" s="216">
        <v>424</v>
      </c>
      <c r="I8" s="216" t="s">
        <v>216</v>
      </c>
      <c r="J8" s="216">
        <v>437</v>
      </c>
      <c r="K8" s="216">
        <v>650</v>
      </c>
      <c r="L8" s="216">
        <v>712</v>
      </c>
      <c r="M8" s="217">
        <v>511</v>
      </c>
      <c r="N8" s="213"/>
      <c r="O8" s="214"/>
    </row>
    <row r="9" spans="1:15" s="95" customFormat="1" ht="12.75">
      <c r="A9" s="96"/>
      <c r="B9" s="97"/>
      <c r="C9" s="215" t="s">
        <v>217</v>
      </c>
      <c r="D9" s="218"/>
      <c r="E9" s="219">
        <v>2.6</v>
      </c>
      <c r="F9" s="219">
        <v>2.5</v>
      </c>
      <c r="G9" s="219">
        <v>1.8</v>
      </c>
      <c r="H9" s="219">
        <v>3.1</v>
      </c>
      <c r="I9" s="219">
        <v>2.6</v>
      </c>
      <c r="J9" s="219">
        <v>2.2</v>
      </c>
      <c r="K9" s="219">
        <v>2.9</v>
      </c>
      <c r="L9" s="219">
        <v>2.2</v>
      </c>
      <c r="M9" s="220">
        <v>2.39</v>
      </c>
      <c r="N9" s="213"/>
      <c r="O9" s="221">
        <v>0</v>
      </c>
    </row>
    <row r="10" spans="1:15" s="95" customFormat="1" ht="12.75">
      <c r="A10" s="96"/>
      <c r="B10" s="97"/>
      <c r="C10" s="215" t="s">
        <v>218</v>
      </c>
      <c r="D10" s="218"/>
      <c r="E10" s="222">
        <v>4.08</v>
      </c>
      <c r="F10" s="222">
        <v>4.3</v>
      </c>
      <c r="G10" s="222">
        <v>4</v>
      </c>
      <c r="H10" s="222">
        <v>4.4</v>
      </c>
      <c r="I10" s="222">
        <v>5.2</v>
      </c>
      <c r="J10" s="222">
        <v>4.2</v>
      </c>
      <c r="K10" s="222">
        <v>4.6</v>
      </c>
      <c r="L10" s="222">
        <v>4.1</v>
      </c>
      <c r="M10" s="223">
        <v>3.82</v>
      </c>
      <c r="N10" s="213"/>
      <c r="O10" s="221">
        <v>0</v>
      </c>
    </row>
    <row r="11" spans="1:15" s="95" customFormat="1" ht="12.75">
      <c r="A11" s="96"/>
      <c r="B11" s="97"/>
      <c r="C11" s="215" t="s">
        <v>219</v>
      </c>
      <c r="D11" s="210"/>
      <c r="E11" s="224">
        <v>0.81</v>
      </c>
      <c r="F11" s="224">
        <v>0.773</v>
      </c>
      <c r="G11" s="224">
        <v>0.792</v>
      </c>
      <c r="H11" s="224">
        <v>0.622</v>
      </c>
      <c r="I11" s="224">
        <v>0.928</v>
      </c>
      <c r="J11" s="224">
        <v>0.719</v>
      </c>
      <c r="K11" s="224">
        <v>0.421</v>
      </c>
      <c r="L11" s="224">
        <v>0.699</v>
      </c>
      <c r="M11" s="225">
        <v>0.838</v>
      </c>
      <c r="N11" s="226"/>
      <c r="O11" s="214"/>
    </row>
    <row r="12" spans="1:15" s="95" customFormat="1" ht="12.75">
      <c r="A12" s="96"/>
      <c r="B12" s="97"/>
      <c r="C12" s="215" t="s">
        <v>220</v>
      </c>
      <c r="D12" s="227"/>
      <c r="E12" s="224">
        <v>0.662</v>
      </c>
      <c r="F12" s="224">
        <v>0.487</v>
      </c>
      <c r="G12" s="224">
        <v>0.882</v>
      </c>
      <c r="H12" s="224">
        <v>0.896</v>
      </c>
      <c r="I12" s="224">
        <v>0.917</v>
      </c>
      <c r="J12" s="224">
        <v>0.945</v>
      </c>
      <c r="K12" s="224">
        <v>0.533</v>
      </c>
      <c r="L12" s="224">
        <v>0.7</v>
      </c>
      <c r="M12" s="225">
        <v>0.87</v>
      </c>
      <c r="N12" s="228"/>
      <c r="O12" s="229">
        <v>0</v>
      </c>
    </row>
    <row r="13" spans="1:15" s="95" customFormat="1" ht="12.75">
      <c r="A13" s="96"/>
      <c r="B13" s="97" t="s">
        <v>221</v>
      </c>
      <c r="C13" s="215"/>
      <c r="D13" s="227"/>
      <c r="E13" s="216"/>
      <c r="F13" s="216"/>
      <c r="G13" s="216"/>
      <c r="H13" s="216"/>
      <c r="I13" s="216"/>
      <c r="J13" s="216"/>
      <c r="K13" s="216"/>
      <c r="L13" s="216"/>
      <c r="M13" s="217"/>
      <c r="N13" s="228"/>
      <c r="O13" s="229">
        <v>0</v>
      </c>
    </row>
    <row r="14" spans="1:15" s="95" customFormat="1" ht="12.75">
      <c r="A14" s="96"/>
      <c r="B14" s="97"/>
      <c r="C14" s="215" t="s">
        <v>222</v>
      </c>
      <c r="D14" s="210"/>
      <c r="E14" s="224">
        <v>0.1937</v>
      </c>
      <c r="F14" s="224">
        <v>0.176</v>
      </c>
      <c r="G14" s="224">
        <v>0.223</v>
      </c>
      <c r="H14" s="224">
        <v>0.274</v>
      </c>
      <c r="I14" s="224">
        <v>0.194</v>
      </c>
      <c r="J14" s="224">
        <v>0.181</v>
      </c>
      <c r="K14" s="224">
        <v>0.14</v>
      </c>
      <c r="L14" s="224">
        <v>0.232</v>
      </c>
      <c r="M14" s="225">
        <v>0.256</v>
      </c>
      <c r="N14" s="213"/>
      <c r="O14" s="214"/>
    </row>
    <row r="15" spans="1:20" s="95" customFormat="1" ht="12.75">
      <c r="A15" s="96"/>
      <c r="B15" s="97"/>
      <c r="C15" s="215" t="s">
        <v>223</v>
      </c>
      <c r="D15" s="210"/>
      <c r="E15" s="230">
        <v>252863</v>
      </c>
      <c r="F15" s="230">
        <v>93251</v>
      </c>
      <c r="G15" s="230">
        <v>116412</v>
      </c>
      <c r="H15" s="230">
        <v>342311</v>
      </c>
      <c r="I15" s="230">
        <v>235579</v>
      </c>
      <c r="J15" s="230">
        <v>165744</v>
      </c>
      <c r="K15" s="230">
        <v>35813</v>
      </c>
      <c r="L15" s="230">
        <v>83412</v>
      </c>
      <c r="M15" s="231">
        <v>271963</v>
      </c>
      <c r="N15" s="232"/>
      <c r="O15" s="233"/>
      <c r="P15" s="234"/>
      <c r="Q15" s="233"/>
      <c r="R15" s="233"/>
      <c r="S15" s="233"/>
      <c r="T15" s="235"/>
    </row>
    <row r="16" spans="1:15" s="95" customFormat="1" ht="12.75">
      <c r="A16" s="96"/>
      <c r="B16" s="97"/>
      <c r="C16" s="215" t="s">
        <v>224</v>
      </c>
      <c r="D16" s="210"/>
      <c r="E16" s="230">
        <v>1823388</v>
      </c>
      <c r="F16" s="230">
        <v>577448</v>
      </c>
      <c r="G16" s="230">
        <v>805895</v>
      </c>
      <c r="H16" s="230">
        <v>2907955</v>
      </c>
      <c r="I16" s="230">
        <v>1667419</v>
      </c>
      <c r="J16" s="230">
        <v>1676985</v>
      </c>
      <c r="K16" s="230">
        <v>179682</v>
      </c>
      <c r="L16" s="230">
        <v>454292</v>
      </c>
      <c r="M16" s="231">
        <v>1296142</v>
      </c>
      <c r="N16" s="213"/>
      <c r="O16" s="214">
        <v>0</v>
      </c>
    </row>
    <row r="17" spans="1:15" s="95" customFormat="1" ht="12.75">
      <c r="A17" s="96"/>
      <c r="B17" s="97"/>
      <c r="C17" s="215" t="s">
        <v>225</v>
      </c>
      <c r="D17" s="236"/>
      <c r="E17" s="230">
        <v>1180288</v>
      </c>
      <c r="F17" s="230">
        <v>518498</v>
      </c>
      <c r="G17" s="230">
        <v>673387</v>
      </c>
      <c r="H17" s="230">
        <v>2459718</v>
      </c>
      <c r="I17" s="230">
        <v>1631975</v>
      </c>
      <c r="J17" s="230">
        <v>1340969</v>
      </c>
      <c r="K17" s="230">
        <v>151932</v>
      </c>
      <c r="L17" s="230">
        <v>295266</v>
      </c>
      <c r="M17" s="231">
        <v>1297161</v>
      </c>
      <c r="N17" s="237"/>
      <c r="O17" s="238">
        <v>0</v>
      </c>
    </row>
    <row r="18" spans="1:15" s="95" customFormat="1" ht="12.75">
      <c r="A18" s="96"/>
      <c r="B18" s="97"/>
      <c r="C18" s="215" t="s">
        <v>226</v>
      </c>
      <c r="D18" s="210"/>
      <c r="E18" s="239">
        <v>5.3</v>
      </c>
      <c r="F18" s="239">
        <v>3.9</v>
      </c>
      <c r="G18" s="239">
        <v>4.9</v>
      </c>
      <c r="H18" s="239">
        <v>5.8</v>
      </c>
      <c r="I18" s="239">
        <v>4.5</v>
      </c>
      <c r="J18" s="239">
        <v>4.3</v>
      </c>
      <c r="K18" s="239">
        <v>3.2</v>
      </c>
      <c r="L18" s="239">
        <v>3.9</v>
      </c>
      <c r="M18" s="240">
        <v>3.2</v>
      </c>
      <c r="N18" s="213"/>
      <c r="O18" s="214">
        <v>0</v>
      </c>
    </row>
    <row r="19" spans="1:15" s="95" customFormat="1" ht="12.75">
      <c r="A19" s="96"/>
      <c r="B19" s="97"/>
      <c r="C19" s="215" t="s">
        <v>227</v>
      </c>
      <c r="D19" s="210"/>
      <c r="E19" s="224">
        <v>0.5953</v>
      </c>
      <c r="F19" s="224">
        <v>0.651</v>
      </c>
      <c r="G19" s="224">
        <v>0.85</v>
      </c>
      <c r="H19" s="224">
        <v>0.645</v>
      </c>
      <c r="I19" s="224">
        <v>0.642</v>
      </c>
      <c r="J19" s="224">
        <v>0.705</v>
      </c>
      <c r="K19" s="224">
        <v>0.64</v>
      </c>
      <c r="L19" s="224">
        <v>0.614</v>
      </c>
      <c r="M19" s="225">
        <v>0.887</v>
      </c>
      <c r="N19" s="213"/>
      <c r="O19" s="214">
        <v>0</v>
      </c>
    </row>
    <row r="20" spans="1:15" s="95" customFormat="1" ht="12.75">
      <c r="A20" s="96"/>
      <c r="B20" s="97"/>
      <c r="C20" s="215" t="s">
        <v>228</v>
      </c>
      <c r="D20" s="241"/>
      <c r="E20" s="216">
        <v>1876.05</v>
      </c>
      <c r="F20" s="216">
        <v>1880</v>
      </c>
      <c r="G20" s="216">
        <v>2186.75</v>
      </c>
      <c r="H20" s="216">
        <v>1872</v>
      </c>
      <c r="I20" s="216">
        <v>2241.1</v>
      </c>
      <c r="J20" s="216">
        <v>1838</v>
      </c>
      <c r="K20" s="216">
        <v>2553</v>
      </c>
      <c r="L20" s="216">
        <v>1838</v>
      </c>
      <c r="M20" s="217">
        <v>1506</v>
      </c>
      <c r="N20" s="242"/>
      <c r="O20" s="243">
        <v>0</v>
      </c>
    </row>
    <row r="21" spans="1:15" s="95" customFormat="1" ht="12.75">
      <c r="A21" s="96"/>
      <c r="B21" s="97"/>
      <c r="C21" s="215" t="s">
        <v>220</v>
      </c>
      <c r="D21" s="210"/>
      <c r="E21" s="224">
        <v>0.835</v>
      </c>
      <c r="F21" s="224">
        <v>0.865</v>
      </c>
      <c r="G21" s="224">
        <v>0.81</v>
      </c>
      <c r="H21" s="224">
        <v>0.849</v>
      </c>
      <c r="I21" s="224">
        <v>0.998</v>
      </c>
      <c r="J21" s="224">
        <v>0.945</v>
      </c>
      <c r="K21" s="224">
        <v>0.644</v>
      </c>
      <c r="L21" s="224">
        <v>0.907</v>
      </c>
      <c r="M21" s="225">
        <v>0.85</v>
      </c>
      <c r="N21" s="213"/>
      <c r="O21" s="214"/>
    </row>
    <row r="22" spans="1:15" s="95" customFormat="1" ht="12.75">
      <c r="A22" s="96"/>
      <c r="B22" s="97"/>
      <c r="C22" s="215" t="s">
        <v>229</v>
      </c>
      <c r="D22" s="210"/>
      <c r="E22" s="224">
        <v>0.986</v>
      </c>
      <c r="F22" s="224">
        <v>0.417</v>
      </c>
      <c r="G22" s="224">
        <v>1</v>
      </c>
      <c r="H22" s="224">
        <v>1</v>
      </c>
      <c r="I22" s="224">
        <v>0.878</v>
      </c>
      <c r="J22" s="224">
        <v>0.913</v>
      </c>
      <c r="K22" s="224">
        <v>0.63</v>
      </c>
      <c r="L22" s="224">
        <v>0.861</v>
      </c>
      <c r="M22" s="225">
        <v>0.944</v>
      </c>
      <c r="N22" s="213"/>
      <c r="O22" s="214"/>
    </row>
    <row r="23" spans="1:15" s="95" customFormat="1" ht="12.75">
      <c r="A23" s="96"/>
      <c r="B23" s="97" t="s">
        <v>230</v>
      </c>
      <c r="C23" s="215"/>
      <c r="D23" s="210"/>
      <c r="E23" s="244"/>
      <c r="F23" s="244"/>
      <c r="G23" s="244"/>
      <c r="H23" s="244"/>
      <c r="I23" s="244"/>
      <c r="J23" s="244"/>
      <c r="K23" s="244"/>
      <c r="L23" s="244"/>
      <c r="M23" s="245"/>
      <c r="N23" s="213"/>
      <c r="O23" s="214">
        <v>0</v>
      </c>
    </row>
    <row r="24" spans="1:15" s="95" customFormat="1" ht="12.75">
      <c r="A24" s="96"/>
      <c r="B24" s="97"/>
      <c r="C24" s="215" t="s">
        <v>231</v>
      </c>
      <c r="D24" s="210"/>
      <c r="E24" s="230">
        <v>288483</v>
      </c>
      <c r="F24" s="230">
        <v>144977</v>
      </c>
      <c r="G24" s="230">
        <v>587572</v>
      </c>
      <c r="H24" s="230">
        <v>840738</v>
      </c>
      <c r="I24" s="230">
        <v>187991</v>
      </c>
      <c r="J24" s="230">
        <v>243374</v>
      </c>
      <c r="K24" s="230">
        <v>39158</v>
      </c>
      <c r="L24" s="230">
        <v>185302</v>
      </c>
      <c r="M24" s="231">
        <v>156703</v>
      </c>
      <c r="N24" s="213"/>
      <c r="O24" s="214">
        <v>0</v>
      </c>
    </row>
    <row r="25" spans="1:15" s="95" customFormat="1" ht="12.75">
      <c r="A25" s="96"/>
      <c r="B25" s="97"/>
      <c r="C25" s="215" t="s">
        <v>232</v>
      </c>
      <c r="D25" s="227"/>
      <c r="E25" s="246">
        <v>17.5</v>
      </c>
      <c r="F25" s="246">
        <v>37.2</v>
      </c>
      <c r="G25" s="246">
        <v>14.2</v>
      </c>
      <c r="H25" s="246">
        <v>41.2</v>
      </c>
      <c r="I25" s="246">
        <v>27.6</v>
      </c>
      <c r="J25" s="246">
        <v>29.3</v>
      </c>
      <c r="K25" s="246">
        <v>11.5</v>
      </c>
      <c r="L25" s="246">
        <v>22.3</v>
      </c>
      <c r="M25" s="247">
        <v>59.28</v>
      </c>
      <c r="N25" s="226"/>
      <c r="O25" s="229">
        <v>0</v>
      </c>
    </row>
    <row r="26" spans="1:15" s="95" customFormat="1" ht="12.75">
      <c r="A26" s="96"/>
      <c r="B26" s="97"/>
      <c r="C26" s="215" t="s">
        <v>233</v>
      </c>
      <c r="D26" s="210"/>
      <c r="E26" s="248">
        <v>0.088</v>
      </c>
      <c r="F26" s="248">
        <v>0.056</v>
      </c>
      <c r="G26" s="248">
        <v>0.051</v>
      </c>
      <c r="H26" s="248">
        <v>0.048</v>
      </c>
      <c r="I26" s="248">
        <v>0.047</v>
      </c>
      <c r="J26" s="248">
        <v>0.54</v>
      </c>
      <c r="K26" s="248">
        <v>0.07</v>
      </c>
      <c r="L26" s="248">
        <v>0.06</v>
      </c>
      <c r="M26" s="249">
        <v>0.075</v>
      </c>
      <c r="N26" s="226"/>
      <c r="O26" s="214">
        <v>0</v>
      </c>
    </row>
    <row r="27" spans="1:15" s="95" customFormat="1" ht="12.75">
      <c r="A27" s="96"/>
      <c r="B27" s="97"/>
      <c r="C27" s="215" t="s">
        <v>234</v>
      </c>
      <c r="D27" s="210"/>
      <c r="E27" s="248">
        <v>0.6</v>
      </c>
      <c r="F27" s="248">
        <v>0.72</v>
      </c>
      <c r="G27" s="248">
        <v>0.683</v>
      </c>
      <c r="H27" s="248">
        <v>0.779</v>
      </c>
      <c r="I27" s="248">
        <v>0.257</v>
      </c>
      <c r="J27" s="248">
        <v>0.545</v>
      </c>
      <c r="K27" s="248">
        <v>0.574</v>
      </c>
      <c r="L27" s="248">
        <v>0.777</v>
      </c>
      <c r="M27" s="249">
        <v>0.722</v>
      </c>
      <c r="N27" s="226"/>
      <c r="O27" s="214">
        <v>0</v>
      </c>
    </row>
    <row r="28" spans="1:15" s="95" customFormat="1" ht="12.75">
      <c r="A28" s="96"/>
      <c r="B28" s="97"/>
      <c r="C28" s="215" t="s">
        <v>235</v>
      </c>
      <c r="D28" s="250"/>
      <c r="E28" s="248">
        <v>0.783</v>
      </c>
      <c r="F28" s="248">
        <v>0.731</v>
      </c>
      <c r="G28" s="248">
        <v>0.845</v>
      </c>
      <c r="H28" s="248">
        <v>0.831</v>
      </c>
      <c r="I28" s="248">
        <v>0.513</v>
      </c>
      <c r="J28" s="248">
        <v>0.8</v>
      </c>
      <c r="K28" s="248">
        <v>0.8</v>
      </c>
      <c r="L28" s="248">
        <v>0.7313</v>
      </c>
      <c r="M28" s="249">
        <v>0.871</v>
      </c>
      <c r="N28" s="251"/>
      <c r="O28" s="252">
        <v>0</v>
      </c>
    </row>
    <row r="29" spans="1:15" s="95" customFormat="1" ht="12.75">
      <c r="A29" s="96"/>
      <c r="B29" s="97"/>
      <c r="C29" s="215" t="s">
        <v>236</v>
      </c>
      <c r="D29" s="253"/>
      <c r="E29" s="248">
        <v>0.833</v>
      </c>
      <c r="F29" s="248">
        <v>0.857</v>
      </c>
      <c r="G29" s="248">
        <v>0.67</v>
      </c>
      <c r="H29" s="248">
        <v>0.59</v>
      </c>
      <c r="I29" s="248">
        <v>0.576</v>
      </c>
      <c r="J29" s="248">
        <v>0.609</v>
      </c>
      <c r="K29" s="248">
        <v>0.732</v>
      </c>
      <c r="L29" s="248">
        <v>0.4</v>
      </c>
      <c r="M29" s="249">
        <v>0.703</v>
      </c>
      <c r="N29" s="254"/>
      <c r="O29" s="255">
        <v>0</v>
      </c>
    </row>
    <row r="30" spans="1:15" s="95" customFormat="1" ht="12.75">
      <c r="A30" s="96"/>
      <c r="B30" s="97"/>
      <c r="C30" s="215" t="s">
        <v>237</v>
      </c>
      <c r="D30" s="210"/>
      <c r="E30" s="248">
        <v>0.3</v>
      </c>
      <c r="F30" s="248">
        <v>0.29</v>
      </c>
      <c r="G30" s="248">
        <v>0.127</v>
      </c>
      <c r="H30" s="248">
        <v>0.339</v>
      </c>
      <c r="I30" s="248">
        <v>0.989</v>
      </c>
      <c r="J30" s="248">
        <v>0.244</v>
      </c>
      <c r="K30" s="248">
        <v>0.203</v>
      </c>
      <c r="L30" s="248">
        <v>0.3</v>
      </c>
      <c r="M30" s="249">
        <v>0.299</v>
      </c>
      <c r="N30" s="213"/>
      <c r="O30" s="214"/>
    </row>
    <row r="31" spans="1:15" s="95" customFormat="1" ht="12.75">
      <c r="A31" s="96"/>
      <c r="B31" s="97" t="s">
        <v>238</v>
      </c>
      <c r="C31" s="215"/>
      <c r="D31" s="210"/>
      <c r="E31" s="256"/>
      <c r="F31" s="256"/>
      <c r="G31" s="256"/>
      <c r="H31" s="256"/>
      <c r="I31" s="256"/>
      <c r="J31" s="256"/>
      <c r="K31" s="256"/>
      <c r="L31" s="256"/>
      <c r="M31" s="257"/>
      <c r="N31" s="213"/>
      <c r="O31" s="214">
        <v>0</v>
      </c>
    </row>
    <row r="32" spans="1:15" s="95" customFormat="1" ht="12.75">
      <c r="A32" s="96"/>
      <c r="B32" s="97"/>
      <c r="C32" s="215" t="s">
        <v>239</v>
      </c>
      <c r="D32" s="210"/>
      <c r="E32" s="248">
        <v>0.74</v>
      </c>
      <c r="F32" s="248">
        <v>0.868</v>
      </c>
      <c r="G32" s="248">
        <v>1.09</v>
      </c>
      <c r="H32" s="248">
        <v>0.858</v>
      </c>
      <c r="I32" s="248">
        <v>0.703</v>
      </c>
      <c r="J32" s="248">
        <v>0.714</v>
      </c>
      <c r="K32" s="248">
        <v>0.97</v>
      </c>
      <c r="L32" s="248">
        <v>0.75</v>
      </c>
      <c r="M32" s="249">
        <v>0.804</v>
      </c>
      <c r="N32" s="213"/>
      <c r="O32" s="214">
        <v>0</v>
      </c>
    </row>
    <row r="33" spans="1:15" s="95" customFormat="1" ht="12.75">
      <c r="A33" s="96"/>
      <c r="B33" s="97"/>
      <c r="C33" s="215" t="s">
        <v>240</v>
      </c>
      <c r="D33" s="241"/>
      <c r="E33" s="248">
        <v>0.451</v>
      </c>
      <c r="F33" s="248">
        <v>0.549</v>
      </c>
      <c r="G33" s="248">
        <v>0.499</v>
      </c>
      <c r="H33" s="248">
        <v>0.581</v>
      </c>
      <c r="I33" s="248">
        <v>0.338</v>
      </c>
      <c r="J33" s="248">
        <v>0.362</v>
      </c>
      <c r="K33" s="248">
        <v>0.41</v>
      </c>
      <c r="L33" s="248">
        <v>0.393</v>
      </c>
      <c r="M33" s="249">
        <v>0.427</v>
      </c>
      <c r="N33" s="242"/>
      <c r="O33" s="243">
        <v>0</v>
      </c>
    </row>
    <row r="34" spans="1:15" s="95" customFormat="1" ht="12.75">
      <c r="A34" s="96"/>
      <c r="B34" s="97"/>
      <c r="C34" s="215" t="s">
        <v>241</v>
      </c>
      <c r="D34" s="241"/>
      <c r="E34" s="248">
        <v>0.825</v>
      </c>
      <c r="F34" s="248">
        <v>0.888</v>
      </c>
      <c r="G34" s="248">
        <v>1.05</v>
      </c>
      <c r="H34" s="248">
        <v>0.845</v>
      </c>
      <c r="I34" s="248">
        <v>0.804</v>
      </c>
      <c r="J34" s="248">
        <v>0.779</v>
      </c>
      <c r="K34" s="248">
        <v>0.92</v>
      </c>
      <c r="L34" s="248">
        <v>0.802</v>
      </c>
      <c r="M34" s="249">
        <v>0.836</v>
      </c>
      <c r="N34" s="242"/>
      <c r="O34" s="243">
        <v>0</v>
      </c>
    </row>
    <row r="35" spans="1:15" s="95" customFormat="1" ht="12.75">
      <c r="A35" s="96"/>
      <c r="B35" s="97"/>
      <c r="C35" s="215" t="s">
        <v>242</v>
      </c>
      <c r="D35" s="241"/>
      <c r="E35" s="248">
        <v>0.801</v>
      </c>
      <c r="F35" s="248">
        <v>0.878</v>
      </c>
      <c r="G35" s="248">
        <v>1.029</v>
      </c>
      <c r="H35" s="248">
        <v>0.857</v>
      </c>
      <c r="I35" s="248">
        <v>0.848</v>
      </c>
      <c r="J35" s="248">
        <v>0.794</v>
      </c>
      <c r="K35" s="248">
        <v>0.9</v>
      </c>
      <c r="L35" s="248">
        <v>0.782</v>
      </c>
      <c r="M35" s="249">
        <v>0.829</v>
      </c>
      <c r="N35" s="242"/>
      <c r="O35" s="243">
        <v>0</v>
      </c>
    </row>
    <row r="36" spans="1:15" s="95" customFormat="1" ht="12.75">
      <c r="A36" s="96"/>
      <c r="B36" s="97"/>
      <c r="C36" s="215" t="s">
        <v>243</v>
      </c>
      <c r="D36" s="241"/>
      <c r="E36" s="248">
        <v>0.7927</v>
      </c>
      <c r="F36" s="248">
        <v>0.944</v>
      </c>
      <c r="G36" s="248">
        <v>1.058</v>
      </c>
      <c r="H36" s="248">
        <v>0.919</v>
      </c>
      <c r="I36" s="248">
        <v>0.878</v>
      </c>
      <c r="J36" s="248">
        <v>0.821</v>
      </c>
      <c r="K36" s="248">
        <v>0.96</v>
      </c>
      <c r="L36" s="248">
        <v>0.825</v>
      </c>
      <c r="M36" s="249">
        <v>0.836</v>
      </c>
      <c r="N36" s="242"/>
      <c r="O36" s="243">
        <v>0</v>
      </c>
    </row>
    <row r="37" spans="1:15" s="95" customFormat="1" ht="12.75">
      <c r="A37" s="96"/>
      <c r="B37" s="97"/>
      <c r="C37" s="215" t="s">
        <v>244</v>
      </c>
      <c r="D37" s="241"/>
      <c r="E37" s="248">
        <v>0.4535</v>
      </c>
      <c r="F37" s="248">
        <v>0.513</v>
      </c>
      <c r="G37" s="248">
        <v>0.418</v>
      </c>
      <c r="H37" s="248">
        <v>0.753</v>
      </c>
      <c r="I37" s="248">
        <v>0.555</v>
      </c>
      <c r="J37" s="248">
        <v>0.55</v>
      </c>
      <c r="K37" s="248">
        <v>0.34</v>
      </c>
      <c r="L37" s="248">
        <v>0.624</v>
      </c>
      <c r="M37" s="249">
        <v>0.636</v>
      </c>
      <c r="N37" s="242"/>
      <c r="O37" s="243">
        <v>0</v>
      </c>
    </row>
    <row r="38" spans="1:15" s="95" customFormat="1" ht="12.75">
      <c r="A38" s="96"/>
      <c r="B38" s="97"/>
      <c r="C38" s="215" t="s">
        <v>245</v>
      </c>
      <c r="D38" s="258"/>
      <c r="E38" s="248">
        <v>0.4328</v>
      </c>
      <c r="F38" s="248">
        <v>0.568</v>
      </c>
      <c r="G38" s="248">
        <v>0.437</v>
      </c>
      <c r="H38" s="248">
        <v>0.562</v>
      </c>
      <c r="I38" s="248">
        <v>0.458</v>
      </c>
      <c r="J38" s="248">
        <v>0.49</v>
      </c>
      <c r="K38" s="248">
        <v>0.54</v>
      </c>
      <c r="L38" s="248">
        <v>0.506</v>
      </c>
      <c r="M38" s="249">
        <v>0.61</v>
      </c>
      <c r="N38" s="242"/>
      <c r="O38" s="243">
        <v>0</v>
      </c>
    </row>
    <row r="39" spans="1:15" s="95" customFormat="1" ht="12.75">
      <c r="A39" s="96"/>
      <c r="B39" s="97"/>
      <c r="C39" s="215" t="s">
        <v>246</v>
      </c>
      <c r="D39" s="259"/>
      <c r="E39" s="246">
        <v>16.243266563776768</v>
      </c>
      <c r="F39" s="246">
        <v>24.4</v>
      </c>
      <c r="G39" s="246">
        <v>8.1</v>
      </c>
      <c r="H39" s="246">
        <v>15</v>
      </c>
      <c r="I39" s="246">
        <v>0</v>
      </c>
      <c r="J39" s="246">
        <v>13.1</v>
      </c>
      <c r="K39" s="260" t="s">
        <v>247</v>
      </c>
      <c r="L39" s="246">
        <v>20.1</v>
      </c>
      <c r="M39" s="247">
        <v>94.9</v>
      </c>
      <c r="N39" s="242"/>
      <c r="O39" s="214"/>
    </row>
    <row r="40" spans="1:15" s="95" customFormat="1" ht="12.75">
      <c r="A40" s="96"/>
      <c r="B40" s="97"/>
      <c r="C40" s="215" t="s">
        <v>248</v>
      </c>
      <c r="D40" s="241"/>
      <c r="E40" s="246">
        <v>42.814991439451475</v>
      </c>
      <c r="F40" s="246">
        <v>84.7</v>
      </c>
      <c r="G40" s="246">
        <v>37.3</v>
      </c>
      <c r="H40" s="246">
        <v>92.2</v>
      </c>
      <c r="I40" s="246">
        <v>0</v>
      </c>
      <c r="J40" s="246">
        <v>18.7</v>
      </c>
      <c r="K40" s="260" t="s">
        <v>249</v>
      </c>
      <c r="L40" s="246">
        <v>30.4</v>
      </c>
      <c r="M40" s="247">
        <v>63.1</v>
      </c>
      <c r="N40" s="242"/>
      <c r="O40" s="243">
        <v>0</v>
      </c>
    </row>
    <row r="41" spans="1:15" s="95" customFormat="1" ht="12.75">
      <c r="A41" s="96"/>
      <c r="B41" s="97"/>
      <c r="C41" s="215" t="s">
        <v>250</v>
      </c>
      <c r="D41" s="241"/>
      <c r="E41" s="248">
        <v>0.02</v>
      </c>
      <c r="F41" s="248">
        <v>0.018</v>
      </c>
      <c r="G41" s="248">
        <v>0.02</v>
      </c>
      <c r="H41" s="248">
        <v>0.016</v>
      </c>
      <c r="I41" s="248">
        <v>0.026</v>
      </c>
      <c r="J41" s="248">
        <v>0.021</v>
      </c>
      <c r="K41" s="248">
        <v>0.03</v>
      </c>
      <c r="L41" s="248">
        <v>0.023</v>
      </c>
      <c r="M41" s="249">
        <v>0.019</v>
      </c>
      <c r="N41" s="242"/>
      <c r="O41" s="243">
        <v>0</v>
      </c>
    </row>
    <row r="42" spans="1:15" s="95" customFormat="1" ht="12.75">
      <c r="A42" s="96" t="s">
        <v>251</v>
      </c>
      <c r="B42" s="97"/>
      <c r="C42" s="215"/>
      <c r="D42" s="241"/>
      <c r="E42" s="256"/>
      <c r="F42" s="256"/>
      <c r="G42" s="256"/>
      <c r="H42" s="256"/>
      <c r="I42" s="256"/>
      <c r="J42" s="256"/>
      <c r="K42" s="256"/>
      <c r="L42" s="256"/>
      <c r="M42" s="257"/>
      <c r="N42" s="242"/>
      <c r="O42" s="243">
        <v>0</v>
      </c>
    </row>
    <row r="43" spans="1:15" s="95" customFormat="1" ht="12.75">
      <c r="A43" s="96"/>
      <c r="B43" s="97"/>
      <c r="C43" s="215" t="s">
        <v>252</v>
      </c>
      <c r="D43" s="241"/>
      <c r="E43" s="261">
        <v>0.33</v>
      </c>
      <c r="F43" s="261">
        <v>0.53</v>
      </c>
      <c r="G43" s="261">
        <v>0.23</v>
      </c>
      <c r="H43" s="261">
        <v>0.2</v>
      </c>
      <c r="I43" s="261">
        <v>0.4</v>
      </c>
      <c r="J43" s="261">
        <v>0.03</v>
      </c>
      <c r="K43" s="261">
        <v>0.8</v>
      </c>
      <c r="L43" s="261">
        <v>4.7</v>
      </c>
      <c r="M43" s="262">
        <v>0.41</v>
      </c>
      <c r="N43" s="242"/>
      <c r="O43" s="243">
        <v>0</v>
      </c>
    </row>
    <row r="44" spans="1:15" s="95" customFormat="1" ht="12.75">
      <c r="A44" s="96"/>
      <c r="B44" s="97"/>
      <c r="C44" s="215" t="s">
        <v>253</v>
      </c>
      <c r="D44" s="263"/>
      <c r="E44" s="248">
        <v>0.41</v>
      </c>
      <c r="F44" s="248">
        <v>0.43</v>
      </c>
      <c r="G44" s="248">
        <v>0.767</v>
      </c>
      <c r="H44" s="248">
        <v>0.06</v>
      </c>
      <c r="I44" s="248">
        <v>0.57</v>
      </c>
      <c r="J44" s="248">
        <v>0.6525</v>
      </c>
      <c r="K44" s="248">
        <v>0.63</v>
      </c>
      <c r="L44" s="248">
        <v>0.81</v>
      </c>
      <c r="M44" s="249">
        <v>0.709</v>
      </c>
      <c r="N44" s="264"/>
      <c r="O44" s="221">
        <v>0</v>
      </c>
    </row>
    <row r="45" spans="1:15" s="95" customFormat="1" ht="12.75">
      <c r="A45" s="96"/>
      <c r="B45" s="97"/>
      <c r="C45" s="215" t="s">
        <v>254</v>
      </c>
      <c r="D45" s="265"/>
      <c r="E45" s="248">
        <v>0.56</v>
      </c>
      <c r="F45" s="248">
        <v>0.77</v>
      </c>
      <c r="G45" s="248">
        <v>0.745</v>
      </c>
      <c r="H45" s="248">
        <v>0.31</v>
      </c>
      <c r="I45" s="248">
        <v>0.57</v>
      </c>
      <c r="J45" s="248">
        <v>0.675</v>
      </c>
      <c r="K45" s="248">
        <v>0.47</v>
      </c>
      <c r="L45" s="248">
        <v>0.854</v>
      </c>
      <c r="M45" s="249">
        <v>0.853</v>
      </c>
      <c r="N45" s="264"/>
      <c r="O45" s="221"/>
    </row>
    <row r="46" spans="1:15" s="95" customFormat="1" ht="12.75">
      <c r="A46" s="118"/>
      <c r="B46" s="119"/>
      <c r="C46" s="266" t="s">
        <v>255</v>
      </c>
      <c r="D46" s="267"/>
      <c r="E46" s="268">
        <v>0.635</v>
      </c>
      <c r="F46" s="268">
        <v>0.629</v>
      </c>
      <c r="G46" s="268">
        <v>0.971</v>
      </c>
      <c r="H46" s="268">
        <v>0.44</v>
      </c>
      <c r="I46" s="268">
        <v>0.63</v>
      </c>
      <c r="J46" s="268">
        <v>0.5675</v>
      </c>
      <c r="K46" s="268">
        <v>0.55</v>
      </c>
      <c r="L46" s="268">
        <v>0.678</v>
      </c>
      <c r="M46" s="269">
        <v>0.965</v>
      </c>
      <c r="N46" s="270"/>
      <c r="O46" s="271"/>
    </row>
    <row r="47" spans="1:15" s="95" customFormat="1" ht="12.75">
      <c r="A47" s="96" t="s">
        <v>256</v>
      </c>
      <c r="B47" s="97"/>
      <c r="C47" s="215"/>
      <c r="D47" s="210"/>
      <c r="E47" s="256"/>
      <c r="F47" s="256"/>
      <c r="G47" s="256"/>
      <c r="H47" s="256"/>
      <c r="I47" s="256"/>
      <c r="J47" s="256"/>
      <c r="K47" s="256"/>
      <c r="L47" s="256"/>
      <c r="M47" s="257"/>
      <c r="N47" s="213"/>
      <c r="O47" s="214"/>
    </row>
    <row r="48" spans="1:15" s="95" customFormat="1" ht="12.75">
      <c r="A48" s="96"/>
      <c r="B48" s="97" t="s">
        <v>257</v>
      </c>
      <c r="C48" s="215"/>
      <c r="D48" s="267"/>
      <c r="E48" s="256"/>
      <c r="F48" s="256"/>
      <c r="G48" s="256"/>
      <c r="H48" s="256"/>
      <c r="I48" s="256"/>
      <c r="J48" s="256"/>
      <c r="K48" s="256"/>
      <c r="L48" s="256"/>
      <c r="M48" s="257"/>
      <c r="N48" s="213"/>
      <c r="O48" s="214"/>
    </row>
    <row r="49" spans="1:15" s="95" customFormat="1" ht="12.75">
      <c r="A49" s="96"/>
      <c r="B49" s="97"/>
      <c r="C49" s="215" t="s">
        <v>222</v>
      </c>
      <c r="D49" s="272"/>
      <c r="E49" s="224">
        <v>0.36</v>
      </c>
      <c r="F49" s="224">
        <v>0.441</v>
      </c>
      <c r="G49" s="224">
        <v>0.329</v>
      </c>
      <c r="H49" s="224">
        <v>0.397</v>
      </c>
      <c r="I49" s="224">
        <v>0.234</v>
      </c>
      <c r="J49" s="224">
        <v>0.232</v>
      </c>
      <c r="K49" s="224">
        <v>0.251</v>
      </c>
      <c r="L49" s="224">
        <v>0.424</v>
      </c>
      <c r="M49" s="225">
        <v>0.411</v>
      </c>
      <c r="N49" s="273"/>
      <c r="O49" s="214"/>
    </row>
    <row r="50" spans="1:15" s="95" customFormat="1" ht="12.75">
      <c r="A50" s="96"/>
      <c r="B50" s="97"/>
      <c r="C50" s="215" t="s">
        <v>223</v>
      </c>
      <c r="D50" s="263"/>
      <c r="E50" s="230">
        <v>27534</v>
      </c>
      <c r="F50" s="230">
        <v>50200</v>
      </c>
      <c r="G50" s="230">
        <v>275357</v>
      </c>
      <c r="H50" s="230">
        <v>315039</v>
      </c>
      <c r="I50" s="230">
        <v>71390</v>
      </c>
      <c r="J50" s="230">
        <v>43801</v>
      </c>
      <c r="K50" s="230">
        <v>11250</v>
      </c>
      <c r="L50" s="230">
        <v>99852</v>
      </c>
      <c r="M50" s="231">
        <v>117015</v>
      </c>
      <c r="N50" s="264"/>
      <c r="O50" s="214"/>
    </row>
    <row r="51" spans="1:15" s="95" customFormat="1" ht="12.75">
      <c r="A51" s="96"/>
      <c r="B51" s="97"/>
      <c r="C51" s="215" t="s">
        <v>224</v>
      </c>
      <c r="D51" s="210"/>
      <c r="E51" s="230">
        <v>204776</v>
      </c>
      <c r="F51" s="230">
        <v>360647</v>
      </c>
      <c r="G51" s="230">
        <v>1849429</v>
      </c>
      <c r="H51" s="230">
        <v>3085116</v>
      </c>
      <c r="I51" s="230">
        <v>532436</v>
      </c>
      <c r="J51" s="230">
        <v>400112</v>
      </c>
      <c r="K51" s="230">
        <v>83553</v>
      </c>
      <c r="L51" s="230">
        <v>859121</v>
      </c>
      <c r="M51" s="231">
        <v>576489</v>
      </c>
      <c r="N51" s="213"/>
      <c r="O51" s="214"/>
    </row>
    <row r="52" spans="1:15" s="95" customFormat="1" ht="12.75">
      <c r="A52" s="96"/>
      <c r="B52" s="97"/>
      <c r="C52" s="215" t="s">
        <v>225</v>
      </c>
      <c r="D52" s="263"/>
      <c r="E52" s="230">
        <v>175456</v>
      </c>
      <c r="F52" s="230">
        <v>196028</v>
      </c>
      <c r="G52" s="230">
        <v>1217209</v>
      </c>
      <c r="H52" s="230">
        <v>3086956</v>
      </c>
      <c r="I52" s="230">
        <v>425270</v>
      </c>
      <c r="J52" s="230">
        <v>229172</v>
      </c>
      <c r="K52" s="230">
        <v>82187</v>
      </c>
      <c r="L52" s="230">
        <v>595289</v>
      </c>
      <c r="M52" s="231">
        <v>258146</v>
      </c>
      <c r="N52" s="264"/>
      <c r="O52" s="221"/>
    </row>
    <row r="53" spans="1:15" s="95" customFormat="1" ht="12.75">
      <c r="A53" s="96"/>
      <c r="B53" s="97"/>
      <c r="C53" s="215" t="s">
        <v>226</v>
      </c>
      <c r="D53" s="241"/>
      <c r="E53" s="239">
        <v>5.2</v>
      </c>
      <c r="F53" s="239">
        <v>5.6</v>
      </c>
      <c r="G53" s="239">
        <v>4.9</v>
      </c>
      <c r="H53" s="239">
        <v>6.1</v>
      </c>
      <c r="I53" s="239">
        <v>5.2</v>
      </c>
      <c r="J53" s="239">
        <v>5.4</v>
      </c>
      <c r="K53" s="239">
        <v>4</v>
      </c>
      <c r="L53" s="239">
        <v>6.2</v>
      </c>
      <c r="M53" s="240">
        <v>3.7</v>
      </c>
      <c r="N53" s="242"/>
      <c r="O53" s="243"/>
    </row>
    <row r="54" spans="1:15" s="95" customFormat="1" ht="12.75">
      <c r="A54" s="96"/>
      <c r="B54" s="97"/>
      <c r="C54" s="215" t="s">
        <v>258</v>
      </c>
      <c r="D54" s="241"/>
      <c r="E54" s="224">
        <v>0.6645</v>
      </c>
      <c r="F54" s="224">
        <v>0.673</v>
      </c>
      <c r="G54" s="224">
        <v>0.85</v>
      </c>
      <c r="H54" s="224">
        <v>0.774</v>
      </c>
      <c r="I54" s="224">
        <v>0.656</v>
      </c>
      <c r="J54" s="224">
        <v>0.756</v>
      </c>
      <c r="K54" s="224">
        <v>0.81</v>
      </c>
      <c r="L54" s="224">
        <v>0.867</v>
      </c>
      <c r="M54" s="225">
        <v>0.876</v>
      </c>
      <c r="N54" s="242"/>
      <c r="O54" s="243">
        <v>0</v>
      </c>
    </row>
    <row r="55" spans="1:15" s="95" customFormat="1" ht="12.75">
      <c r="A55" s="96"/>
      <c r="B55" s="97"/>
      <c r="C55" s="215" t="s">
        <v>228</v>
      </c>
      <c r="D55" s="210"/>
      <c r="E55" s="216">
        <v>2216</v>
      </c>
      <c r="F55" s="216">
        <v>2398</v>
      </c>
      <c r="G55" s="216">
        <v>2110</v>
      </c>
      <c r="H55" s="216">
        <v>2236</v>
      </c>
      <c r="I55" s="216">
        <v>2464.1</v>
      </c>
      <c r="J55" s="216">
        <v>2568</v>
      </c>
      <c r="K55" s="216">
        <v>1705</v>
      </c>
      <c r="L55" s="216">
        <v>2347</v>
      </c>
      <c r="M55" s="217">
        <v>2046</v>
      </c>
      <c r="N55" s="213"/>
      <c r="O55" s="214"/>
    </row>
    <row r="56" spans="1:15" s="95" customFormat="1" ht="12.75">
      <c r="A56" s="96"/>
      <c r="B56" s="97"/>
      <c r="C56" s="215" t="s">
        <v>220</v>
      </c>
      <c r="D56" s="263"/>
      <c r="E56" s="224">
        <v>0.8325</v>
      </c>
      <c r="F56" s="224">
        <v>0.983</v>
      </c>
      <c r="G56" s="224">
        <v>0.885</v>
      </c>
      <c r="H56" s="224">
        <v>0.94</v>
      </c>
      <c r="I56" s="224">
        <v>0.99</v>
      </c>
      <c r="J56" s="224">
        <v>0.994</v>
      </c>
      <c r="K56" s="224">
        <v>0.36</v>
      </c>
      <c r="L56" s="224">
        <v>0.979</v>
      </c>
      <c r="M56" s="225">
        <v>0.9157</v>
      </c>
      <c r="N56" s="264"/>
      <c r="O56" s="221">
        <v>0</v>
      </c>
    </row>
    <row r="57" spans="1:15" s="95" customFormat="1" ht="12.75">
      <c r="A57" s="96"/>
      <c r="B57" s="97"/>
      <c r="C57" s="215" t="s">
        <v>259</v>
      </c>
      <c r="D57" s="241"/>
      <c r="E57" s="224">
        <v>1</v>
      </c>
      <c r="F57" s="224">
        <v>0.75</v>
      </c>
      <c r="G57" s="224">
        <v>1</v>
      </c>
      <c r="H57" s="224">
        <v>1</v>
      </c>
      <c r="I57" s="224">
        <v>0.96</v>
      </c>
      <c r="J57" s="224">
        <v>1</v>
      </c>
      <c r="K57" s="224">
        <v>0.25</v>
      </c>
      <c r="L57" s="224">
        <v>1</v>
      </c>
      <c r="M57" s="225">
        <v>1.335</v>
      </c>
      <c r="N57" s="264"/>
      <c r="O57" s="243">
        <v>0</v>
      </c>
    </row>
    <row r="58" spans="1:15" s="95" customFormat="1" ht="12.75">
      <c r="A58" s="96" t="s">
        <v>260</v>
      </c>
      <c r="B58" s="97"/>
      <c r="C58" s="215"/>
      <c r="D58" s="241"/>
      <c r="E58" s="256"/>
      <c r="F58" s="256"/>
      <c r="G58" s="256"/>
      <c r="H58" s="256"/>
      <c r="I58" s="256"/>
      <c r="J58" s="256"/>
      <c r="K58" s="256"/>
      <c r="L58" s="256"/>
      <c r="M58" s="257"/>
      <c r="N58" s="264"/>
      <c r="O58" s="243">
        <v>0</v>
      </c>
    </row>
    <row r="59" spans="1:15" s="95" customFormat="1" ht="12.75">
      <c r="A59" s="96"/>
      <c r="B59" s="97" t="s">
        <v>261</v>
      </c>
      <c r="C59" s="215"/>
      <c r="D59" s="241"/>
      <c r="E59" s="256"/>
      <c r="F59" s="256"/>
      <c r="G59" s="256"/>
      <c r="H59" s="256"/>
      <c r="I59" s="256"/>
      <c r="J59" s="256"/>
      <c r="K59" s="256"/>
      <c r="L59" s="256"/>
      <c r="M59" s="257"/>
      <c r="N59" s="242"/>
      <c r="O59" s="243">
        <v>0</v>
      </c>
    </row>
    <row r="60" spans="1:15" s="95" customFormat="1" ht="12.75">
      <c r="A60" s="96"/>
      <c r="B60" s="97"/>
      <c r="C60" s="215" t="s">
        <v>222</v>
      </c>
      <c r="D60" s="241"/>
      <c r="E60" s="230">
        <v>0</v>
      </c>
      <c r="F60" s="224">
        <v>0.633</v>
      </c>
      <c r="G60" s="224">
        <v>0.408</v>
      </c>
      <c r="H60" s="224">
        <v>0.785</v>
      </c>
      <c r="I60" s="274">
        <v>0</v>
      </c>
      <c r="J60" s="274">
        <v>0</v>
      </c>
      <c r="K60" s="274">
        <v>0</v>
      </c>
      <c r="L60" s="274">
        <v>0</v>
      </c>
      <c r="M60" s="225">
        <v>0.485</v>
      </c>
      <c r="N60" s="242"/>
      <c r="O60" s="243">
        <v>0</v>
      </c>
    </row>
    <row r="61" spans="1:15" s="95" customFormat="1" ht="12.75">
      <c r="A61" s="96"/>
      <c r="B61" s="97"/>
      <c r="C61" s="215" t="s">
        <v>223</v>
      </c>
      <c r="D61" s="241"/>
      <c r="E61" s="230">
        <v>0</v>
      </c>
      <c r="F61" s="230">
        <v>24945</v>
      </c>
      <c r="G61" s="230">
        <v>233539</v>
      </c>
      <c r="H61" s="230">
        <v>25579</v>
      </c>
      <c r="I61" s="274">
        <v>0</v>
      </c>
      <c r="J61" s="274">
        <v>0</v>
      </c>
      <c r="K61" s="274">
        <v>0</v>
      </c>
      <c r="L61" s="274">
        <v>0</v>
      </c>
      <c r="M61" s="231">
        <v>118351</v>
      </c>
      <c r="N61" s="242"/>
      <c r="O61" s="243"/>
    </row>
    <row r="62" spans="1:15" s="95" customFormat="1" ht="12.75">
      <c r="A62" s="96"/>
      <c r="B62" s="97"/>
      <c r="C62" s="215" t="s">
        <v>224</v>
      </c>
      <c r="D62" s="241"/>
      <c r="E62" s="230">
        <v>0</v>
      </c>
      <c r="F62" s="230">
        <v>276043</v>
      </c>
      <c r="G62" s="230">
        <v>2393593</v>
      </c>
      <c r="H62" s="230">
        <v>292157</v>
      </c>
      <c r="I62" s="274">
        <v>0</v>
      </c>
      <c r="J62" s="274">
        <v>0</v>
      </c>
      <c r="K62" s="274">
        <v>0</v>
      </c>
      <c r="L62" s="274">
        <v>0</v>
      </c>
      <c r="M62" s="231">
        <v>996506</v>
      </c>
      <c r="N62" s="242"/>
      <c r="O62" s="243"/>
    </row>
    <row r="63" spans="1:15" s="95" customFormat="1" ht="12.75">
      <c r="A63" s="96"/>
      <c r="B63" s="97"/>
      <c r="C63" s="215" t="s">
        <v>225</v>
      </c>
      <c r="D63" s="210"/>
      <c r="E63" s="230">
        <v>0</v>
      </c>
      <c r="F63" s="230">
        <v>321196</v>
      </c>
      <c r="G63" s="230">
        <v>1913448</v>
      </c>
      <c r="H63" s="230">
        <v>192629</v>
      </c>
      <c r="I63" s="274">
        <v>0</v>
      </c>
      <c r="J63" s="274">
        <v>0</v>
      </c>
      <c r="K63" s="274">
        <v>0</v>
      </c>
      <c r="L63" s="274">
        <v>0</v>
      </c>
      <c r="M63" s="231">
        <v>704582</v>
      </c>
      <c r="N63" s="213"/>
      <c r="O63" s="214"/>
    </row>
    <row r="64" spans="1:15" s="95" customFormat="1" ht="12.75">
      <c r="A64" s="96"/>
      <c r="B64" s="97"/>
      <c r="C64" s="215" t="s">
        <v>226</v>
      </c>
      <c r="D64" s="210"/>
      <c r="E64" s="239">
        <v>0</v>
      </c>
      <c r="F64" s="239">
        <v>7.2</v>
      </c>
      <c r="G64" s="239">
        <v>7.3</v>
      </c>
      <c r="H64" s="239">
        <v>8.9</v>
      </c>
      <c r="I64" s="239">
        <v>0</v>
      </c>
      <c r="J64" s="239">
        <v>0</v>
      </c>
      <c r="K64" s="239">
        <v>0</v>
      </c>
      <c r="L64" s="239">
        <v>0</v>
      </c>
      <c r="M64" s="240">
        <v>6.2</v>
      </c>
      <c r="N64" s="213"/>
      <c r="O64" s="214"/>
    </row>
    <row r="65" spans="1:15" s="95" customFormat="1" ht="12.75">
      <c r="A65" s="96"/>
      <c r="B65" s="97"/>
      <c r="C65" s="215" t="s">
        <v>258</v>
      </c>
      <c r="D65" s="263"/>
      <c r="E65" s="230">
        <v>0</v>
      </c>
      <c r="F65" s="224">
        <v>0.758</v>
      </c>
      <c r="G65" s="224">
        <v>0.786</v>
      </c>
      <c r="H65" s="224">
        <v>0.735</v>
      </c>
      <c r="I65" s="274">
        <v>0</v>
      </c>
      <c r="J65" s="274">
        <v>0</v>
      </c>
      <c r="K65" s="274">
        <v>0</v>
      </c>
      <c r="L65" s="274">
        <v>0</v>
      </c>
      <c r="M65" s="225">
        <v>0.851</v>
      </c>
      <c r="N65" s="264"/>
      <c r="O65" s="221">
        <v>0</v>
      </c>
    </row>
    <row r="66" spans="1:15" s="95" customFormat="1" ht="12.75">
      <c r="A66" s="96"/>
      <c r="B66" s="97"/>
      <c r="C66" s="215" t="s">
        <v>228</v>
      </c>
      <c r="D66" s="263"/>
      <c r="E66" s="230">
        <v>0</v>
      </c>
      <c r="F66" s="216">
        <v>4752</v>
      </c>
      <c r="G66" s="216">
        <v>2870</v>
      </c>
      <c r="H66" s="216">
        <v>10088</v>
      </c>
      <c r="I66" s="274">
        <v>0</v>
      </c>
      <c r="J66" s="274">
        <v>0</v>
      </c>
      <c r="K66" s="274">
        <v>0</v>
      </c>
      <c r="L66" s="274">
        <v>0</v>
      </c>
      <c r="M66" s="217">
        <v>3523</v>
      </c>
      <c r="N66" s="264"/>
      <c r="O66" s="221">
        <v>0</v>
      </c>
    </row>
    <row r="67" spans="1:15" s="95" customFormat="1" ht="12.75">
      <c r="A67" s="96"/>
      <c r="B67" s="97"/>
      <c r="C67" s="215" t="s">
        <v>220</v>
      </c>
      <c r="D67" s="263"/>
      <c r="E67" s="230">
        <v>0</v>
      </c>
      <c r="F67" s="224">
        <v>1</v>
      </c>
      <c r="G67" s="224">
        <v>0.816</v>
      </c>
      <c r="H67" s="224">
        <v>1</v>
      </c>
      <c r="I67" s="274">
        <v>0</v>
      </c>
      <c r="J67" s="274">
        <v>0</v>
      </c>
      <c r="K67" s="274">
        <v>0</v>
      </c>
      <c r="L67" s="274">
        <v>0</v>
      </c>
      <c r="M67" s="225">
        <v>0.844</v>
      </c>
      <c r="N67" s="264"/>
      <c r="O67" s="221">
        <v>0</v>
      </c>
    </row>
    <row r="68" spans="1:15" s="95" customFormat="1" ht="12.75">
      <c r="A68" s="96"/>
      <c r="B68" s="97"/>
      <c r="C68" s="215" t="s">
        <v>229</v>
      </c>
      <c r="D68" s="241"/>
      <c r="E68" s="230">
        <v>0</v>
      </c>
      <c r="F68" s="224">
        <v>1</v>
      </c>
      <c r="G68" s="224">
        <v>1</v>
      </c>
      <c r="H68" s="224">
        <v>1</v>
      </c>
      <c r="I68" s="274">
        <v>0</v>
      </c>
      <c r="J68" s="274">
        <v>0</v>
      </c>
      <c r="K68" s="274">
        <v>0</v>
      </c>
      <c r="L68" s="274">
        <v>0</v>
      </c>
      <c r="M68" s="225">
        <v>0.943</v>
      </c>
      <c r="N68" s="242"/>
      <c r="O68" s="243">
        <v>0</v>
      </c>
    </row>
    <row r="69" spans="1:15" s="95" customFormat="1" ht="12.75">
      <c r="A69" s="96"/>
      <c r="B69" s="97" t="s">
        <v>262</v>
      </c>
      <c r="C69" s="215"/>
      <c r="D69" s="241"/>
      <c r="E69" s="256"/>
      <c r="F69" s="256"/>
      <c r="G69" s="256"/>
      <c r="H69" s="256"/>
      <c r="I69" s="256"/>
      <c r="J69" s="256"/>
      <c r="K69" s="256"/>
      <c r="L69" s="256"/>
      <c r="M69" s="257"/>
      <c r="N69" s="242"/>
      <c r="O69" s="243">
        <v>0</v>
      </c>
    </row>
    <row r="70" spans="1:15" s="95" customFormat="1" ht="12.75">
      <c r="A70" s="96"/>
      <c r="B70" s="97"/>
      <c r="C70" s="215" t="s">
        <v>222</v>
      </c>
      <c r="D70" s="241"/>
      <c r="E70" s="224">
        <v>0.4767</v>
      </c>
      <c r="F70" s="224">
        <v>0.546</v>
      </c>
      <c r="G70" s="224">
        <v>0.325</v>
      </c>
      <c r="H70" s="224">
        <v>0.69</v>
      </c>
      <c r="I70" s="224">
        <v>0.26</v>
      </c>
      <c r="J70" s="224">
        <v>0.298</v>
      </c>
      <c r="K70" s="224">
        <v>0.57</v>
      </c>
      <c r="L70" s="224">
        <v>0.426</v>
      </c>
      <c r="M70" s="225">
        <v>0</v>
      </c>
      <c r="N70" s="242"/>
      <c r="O70" s="243">
        <v>0</v>
      </c>
    </row>
    <row r="71" spans="1:15" s="95" customFormat="1" ht="12.75">
      <c r="A71" s="96"/>
      <c r="B71" s="97"/>
      <c r="C71" s="215" t="s">
        <v>223</v>
      </c>
      <c r="D71" s="250"/>
      <c r="E71" s="230">
        <v>165571</v>
      </c>
      <c r="F71" s="230">
        <v>21543</v>
      </c>
      <c r="G71" s="230">
        <v>112459</v>
      </c>
      <c r="H71" s="230">
        <v>31553</v>
      </c>
      <c r="I71" s="230">
        <v>35550</v>
      </c>
      <c r="J71" s="230">
        <v>31847</v>
      </c>
      <c r="K71" s="230">
        <v>26070</v>
      </c>
      <c r="L71" s="230">
        <v>22530</v>
      </c>
      <c r="M71" s="231">
        <v>22101</v>
      </c>
      <c r="N71" s="251"/>
      <c r="O71" s="252"/>
    </row>
    <row r="72" spans="1:15" s="95" customFormat="1" ht="12.75">
      <c r="A72" s="96"/>
      <c r="B72" s="97"/>
      <c r="C72" s="215" t="s">
        <v>224</v>
      </c>
      <c r="D72" s="263"/>
      <c r="E72" s="230">
        <v>1552899</v>
      </c>
      <c r="F72" s="230">
        <v>277712</v>
      </c>
      <c r="G72" s="230">
        <v>942851</v>
      </c>
      <c r="H72" s="230">
        <v>430124</v>
      </c>
      <c r="I72" s="230">
        <v>385912</v>
      </c>
      <c r="J72" s="230">
        <v>408832</v>
      </c>
      <c r="K72" s="230">
        <v>211622</v>
      </c>
      <c r="L72" s="230">
        <v>215000</v>
      </c>
      <c r="M72" s="231">
        <v>135927</v>
      </c>
      <c r="N72" s="264"/>
      <c r="O72" s="221">
        <v>0</v>
      </c>
    </row>
    <row r="73" spans="1:15" s="95" customFormat="1" ht="12.75">
      <c r="A73" s="96"/>
      <c r="B73" s="97"/>
      <c r="C73" s="215" t="s">
        <v>225</v>
      </c>
      <c r="D73" s="210"/>
      <c r="E73" s="230">
        <v>1313711</v>
      </c>
      <c r="F73" s="230">
        <v>208151</v>
      </c>
      <c r="G73" s="230">
        <v>733014</v>
      </c>
      <c r="H73" s="230">
        <v>308513</v>
      </c>
      <c r="I73" s="230">
        <v>303215</v>
      </c>
      <c r="J73" s="230">
        <v>282806</v>
      </c>
      <c r="K73" s="230">
        <v>119791</v>
      </c>
      <c r="L73" s="230">
        <v>140053</v>
      </c>
      <c r="M73" s="231">
        <v>118631</v>
      </c>
      <c r="N73" s="213"/>
      <c r="O73" s="214"/>
    </row>
    <row r="74" spans="1:15" s="95" customFormat="1" ht="12.75">
      <c r="A74" s="96"/>
      <c r="B74" s="97"/>
      <c r="C74" s="215" t="s">
        <v>226</v>
      </c>
      <c r="D74" s="210"/>
      <c r="E74" s="239">
        <v>6.2</v>
      </c>
      <c r="F74" s="239">
        <v>8.9</v>
      </c>
      <c r="G74" s="239">
        <v>5.8</v>
      </c>
      <c r="H74" s="239">
        <v>9.9</v>
      </c>
      <c r="I74" s="239">
        <v>7.2</v>
      </c>
      <c r="J74" s="239">
        <v>6.4</v>
      </c>
      <c r="K74" s="239">
        <v>6.5</v>
      </c>
      <c r="L74" s="239">
        <v>6.5</v>
      </c>
      <c r="M74" s="240">
        <v>3.7</v>
      </c>
      <c r="N74" s="213"/>
      <c r="O74" s="214"/>
    </row>
    <row r="75" spans="1:15" s="95" customFormat="1" ht="12.75">
      <c r="A75" s="96"/>
      <c r="B75" s="97"/>
      <c r="C75" s="215" t="s">
        <v>258</v>
      </c>
      <c r="D75" s="263"/>
      <c r="E75" s="224">
        <v>0.756</v>
      </c>
      <c r="F75" s="224">
        <v>0.865</v>
      </c>
      <c r="G75" s="224">
        <v>0.822</v>
      </c>
      <c r="H75" s="224">
        <v>0.987</v>
      </c>
      <c r="I75" s="224">
        <v>0.759</v>
      </c>
      <c r="J75" s="224">
        <v>0.843</v>
      </c>
      <c r="K75" s="224">
        <v>0.71</v>
      </c>
      <c r="L75" s="224">
        <v>0.932</v>
      </c>
      <c r="M75" s="225">
        <v>0.836</v>
      </c>
      <c r="N75" s="264"/>
      <c r="O75" s="221">
        <v>0</v>
      </c>
    </row>
    <row r="76" spans="1:15" s="95" customFormat="1" ht="12.75">
      <c r="A76" s="96"/>
      <c r="B76" s="97"/>
      <c r="C76" s="215" t="s">
        <v>228</v>
      </c>
      <c r="D76" s="265"/>
      <c r="E76" s="216">
        <v>2361</v>
      </c>
      <c r="F76" s="216">
        <v>2442</v>
      </c>
      <c r="G76" s="216">
        <v>2338</v>
      </c>
      <c r="H76" s="216">
        <v>3348</v>
      </c>
      <c r="I76" s="216">
        <v>3366.6</v>
      </c>
      <c r="J76" s="216">
        <v>2696</v>
      </c>
      <c r="K76" s="216">
        <v>3487</v>
      </c>
      <c r="L76" s="216">
        <v>2135</v>
      </c>
      <c r="M76" s="217">
        <v>3760</v>
      </c>
      <c r="N76" s="264"/>
      <c r="O76" s="221">
        <v>0</v>
      </c>
    </row>
    <row r="77" spans="1:15" s="95" customFormat="1" ht="12.75">
      <c r="A77" s="96"/>
      <c r="B77" s="97"/>
      <c r="C77" s="215" t="s">
        <v>220</v>
      </c>
      <c r="D77" s="263"/>
      <c r="E77" s="224">
        <v>0.82</v>
      </c>
      <c r="F77" s="224">
        <v>0.824</v>
      </c>
      <c r="G77" s="224">
        <v>0.659</v>
      </c>
      <c r="H77" s="224">
        <v>1</v>
      </c>
      <c r="I77" s="224">
        <v>0.932</v>
      </c>
      <c r="J77" s="224">
        <v>0.995</v>
      </c>
      <c r="K77" s="224">
        <v>0.66</v>
      </c>
      <c r="L77" s="224">
        <v>0.94</v>
      </c>
      <c r="M77" s="225">
        <v>0.724</v>
      </c>
      <c r="N77" s="264"/>
      <c r="O77" s="221">
        <v>0</v>
      </c>
    </row>
    <row r="78" spans="1:15" s="95" customFormat="1" ht="12.75">
      <c r="A78" s="96"/>
      <c r="B78" s="97"/>
      <c r="C78" s="215" t="s">
        <v>263</v>
      </c>
      <c r="D78" s="122"/>
      <c r="E78" s="224">
        <v>1</v>
      </c>
      <c r="F78" s="224">
        <v>0.5</v>
      </c>
      <c r="G78" s="224">
        <v>1</v>
      </c>
      <c r="H78" s="224">
        <v>1</v>
      </c>
      <c r="I78" s="224">
        <v>0.538</v>
      </c>
      <c r="J78" s="224">
        <v>1</v>
      </c>
      <c r="K78" s="224">
        <v>1</v>
      </c>
      <c r="L78" s="224">
        <v>1</v>
      </c>
      <c r="M78" s="225">
        <v>1</v>
      </c>
      <c r="N78" s="82"/>
      <c r="O78" s="82"/>
    </row>
    <row r="79" spans="1:15" s="95" customFormat="1" ht="15" customHeight="1">
      <c r="A79" s="118"/>
      <c r="B79" s="119"/>
      <c r="C79" s="275"/>
      <c r="D79" s="122"/>
      <c r="E79" s="276"/>
      <c r="F79" s="276"/>
      <c r="G79" s="276"/>
      <c r="H79" s="276"/>
      <c r="I79" s="276"/>
      <c r="J79" s="276"/>
      <c r="K79" s="276"/>
      <c r="L79" s="276"/>
      <c r="M79" s="277"/>
      <c r="N79" s="82"/>
      <c r="O79" s="82"/>
    </row>
    <row r="80" spans="1:15" s="95" customFormat="1" ht="15" customHeight="1" hidden="1">
      <c r="A80" s="113" t="s">
        <v>86</v>
      </c>
      <c r="B80" s="113"/>
      <c r="C80" s="278"/>
      <c r="D80" s="279"/>
      <c r="E80" s="280"/>
      <c r="F80" s="281"/>
      <c r="G80" s="281"/>
      <c r="H80" s="281"/>
      <c r="I80" s="281"/>
      <c r="J80" s="281"/>
      <c r="K80" s="281"/>
      <c r="L80" s="281"/>
      <c r="M80" s="282"/>
      <c r="N80" s="82"/>
      <c r="O80" s="82"/>
    </row>
    <row r="81" spans="1:15" s="95" customFormat="1" ht="15" customHeight="1" hidden="1">
      <c r="A81" s="97" t="s">
        <v>87</v>
      </c>
      <c r="B81" s="97"/>
      <c r="C81" s="209"/>
      <c r="D81" s="82"/>
      <c r="E81" s="283"/>
      <c r="F81" s="284"/>
      <c r="G81" s="284"/>
      <c r="H81" s="284"/>
      <c r="I81" s="284"/>
      <c r="J81" s="284"/>
      <c r="K81" s="284"/>
      <c r="L81" s="284"/>
      <c r="M81" s="285"/>
      <c r="N81" s="82"/>
      <c r="O81" s="82"/>
    </row>
    <row r="82" spans="1:15" s="95" customFormat="1" ht="15" customHeight="1" hidden="1">
      <c r="A82" s="97"/>
      <c r="B82" s="97"/>
      <c r="C82" s="209" t="s">
        <v>264</v>
      </c>
      <c r="D82" s="82"/>
      <c r="E82" s="286">
        <v>18.7</v>
      </c>
      <c r="F82" s="246">
        <v>25</v>
      </c>
      <c r="G82" s="246">
        <v>24.8</v>
      </c>
      <c r="H82" s="246">
        <v>30.2</v>
      </c>
      <c r="I82" s="246">
        <v>0</v>
      </c>
      <c r="J82" s="246">
        <v>17.03</v>
      </c>
      <c r="K82" s="246">
        <v>36</v>
      </c>
      <c r="L82" s="246">
        <v>15</v>
      </c>
      <c r="M82" s="247">
        <v>33.1</v>
      </c>
      <c r="N82" s="82"/>
      <c r="O82" s="82"/>
    </row>
    <row r="83" spans="1:15" s="95" customFormat="1" ht="15" customHeight="1" hidden="1">
      <c r="A83" s="97"/>
      <c r="B83" s="97"/>
      <c r="C83" s="209" t="s">
        <v>265</v>
      </c>
      <c r="D83" s="82"/>
      <c r="E83" s="286">
        <v>16.4</v>
      </c>
      <c r="F83" s="246">
        <v>4.3</v>
      </c>
      <c r="G83" s="246">
        <v>0</v>
      </c>
      <c r="H83" s="246">
        <v>13.8</v>
      </c>
      <c r="I83" s="246">
        <v>0</v>
      </c>
      <c r="J83" s="246">
        <v>0</v>
      </c>
      <c r="K83" s="246">
        <v>17</v>
      </c>
      <c r="L83" s="246">
        <v>10</v>
      </c>
      <c r="M83" s="247">
        <v>18.4</v>
      </c>
      <c r="N83" s="82"/>
      <c r="O83" s="82"/>
    </row>
    <row r="84" spans="1:15" s="95" customFormat="1" ht="15" customHeight="1" hidden="1">
      <c r="A84" s="97"/>
      <c r="B84" s="97"/>
      <c r="C84" s="209" t="s">
        <v>266</v>
      </c>
      <c r="D84" s="82"/>
      <c r="E84" s="286">
        <v>155.9</v>
      </c>
      <c r="F84" s="246">
        <v>122.7</v>
      </c>
      <c r="G84" s="246">
        <v>120.7</v>
      </c>
      <c r="H84" s="246">
        <v>138.9</v>
      </c>
      <c r="I84" s="246">
        <v>0</v>
      </c>
      <c r="J84" s="246">
        <v>137.72</v>
      </c>
      <c r="K84" s="246">
        <v>115</v>
      </c>
      <c r="L84" s="246">
        <v>116</v>
      </c>
      <c r="M84" s="247">
        <v>99.7</v>
      </c>
      <c r="N84" s="82"/>
      <c r="O84" s="82"/>
    </row>
    <row r="85" spans="1:15" s="95" customFormat="1" ht="15" customHeight="1" hidden="1">
      <c r="A85" s="97"/>
      <c r="B85" s="97"/>
      <c r="C85" s="209" t="s">
        <v>267</v>
      </c>
      <c r="D85" s="82"/>
      <c r="E85" s="286">
        <v>138.9</v>
      </c>
      <c r="F85" s="246">
        <v>82.6</v>
      </c>
      <c r="G85" s="246">
        <v>0</v>
      </c>
      <c r="H85" s="246">
        <v>127.5</v>
      </c>
      <c r="I85" s="246">
        <v>0</v>
      </c>
      <c r="J85" s="246">
        <v>0</v>
      </c>
      <c r="K85" s="246">
        <v>115</v>
      </c>
      <c r="L85" s="246">
        <v>102</v>
      </c>
      <c r="M85" s="247">
        <v>89.7</v>
      </c>
      <c r="N85" s="82"/>
      <c r="O85" s="82"/>
    </row>
    <row r="86" spans="1:15" s="95" customFormat="1" ht="15" customHeight="1" hidden="1">
      <c r="A86" s="97"/>
      <c r="B86" s="97"/>
      <c r="C86" s="209" t="s">
        <v>268</v>
      </c>
      <c r="D86" s="82"/>
      <c r="E86" s="286">
        <v>3.9</v>
      </c>
      <c r="F86" s="246">
        <v>3.1</v>
      </c>
      <c r="G86" s="246">
        <v>6.9</v>
      </c>
      <c r="H86" s="246">
        <v>6.9</v>
      </c>
      <c r="I86" s="246">
        <v>0</v>
      </c>
      <c r="J86" s="246">
        <v>6.69</v>
      </c>
      <c r="K86" s="246">
        <v>10</v>
      </c>
      <c r="L86" s="246">
        <v>5</v>
      </c>
      <c r="M86" s="247">
        <v>6.7</v>
      </c>
      <c r="N86" s="82"/>
      <c r="O86" s="82"/>
    </row>
    <row r="87" spans="1:15" s="95" customFormat="1" ht="15" customHeight="1" hidden="1">
      <c r="A87" s="97"/>
      <c r="B87" s="97"/>
      <c r="C87" s="209" t="s">
        <v>269</v>
      </c>
      <c r="D87" s="82"/>
      <c r="E87" s="286">
        <v>2</v>
      </c>
      <c r="F87" s="246">
        <v>2.4</v>
      </c>
      <c r="G87" s="246">
        <v>0</v>
      </c>
      <c r="H87" s="246">
        <v>5</v>
      </c>
      <c r="I87" s="246">
        <v>0</v>
      </c>
      <c r="J87" s="246">
        <v>0</v>
      </c>
      <c r="K87" s="246">
        <v>5</v>
      </c>
      <c r="L87" s="246">
        <v>3</v>
      </c>
      <c r="M87" s="247">
        <v>6.1</v>
      </c>
      <c r="N87" s="82"/>
      <c r="O87" s="82"/>
    </row>
    <row r="88" spans="1:15" s="95" customFormat="1" ht="15" customHeight="1" hidden="1">
      <c r="A88" s="97"/>
      <c r="B88" s="97"/>
      <c r="C88" s="209" t="s">
        <v>270</v>
      </c>
      <c r="D88" s="82"/>
      <c r="E88" s="287">
        <v>0.02</v>
      </c>
      <c r="F88" s="244">
        <v>0.117</v>
      </c>
      <c r="G88" s="244">
        <v>0.1183</v>
      </c>
      <c r="H88" s="244">
        <v>0.089</v>
      </c>
      <c r="I88" s="244">
        <v>0</v>
      </c>
      <c r="J88" s="244">
        <v>0.2466</v>
      </c>
      <c r="K88" s="244">
        <v>0.151</v>
      </c>
      <c r="L88" s="244">
        <v>0.091</v>
      </c>
      <c r="M88" s="245">
        <v>4.5</v>
      </c>
      <c r="N88" s="82"/>
      <c r="O88" s="82"/>
    </row>
    <row r="89" spans="1:15" s="95" customFormat="1" ht="15" customHeight="1" hidden="1">
      <c r="A89" s="97"/>
      <c r="B89" s="97"/>
      <c r="C89" s="209" t="s">
        <v>271</v>
      </c>
      <c r="D89" s="82"/>
      <c r="E89" s="287">
        <v>0.3</v>
      </c>
      <c r="F89" s="244">
        <v>0.215</v>
      </c>
      <c r="G89" s="244">
        <v>0.1194</v>
      </c>
      <c r="H89" s="244">
        <v>0.222</v>
      </c>
      <c r="I89" s="244">
        <v>0</v>
      </c>
      <c r="J89" s="244">
        <v>0.4996</v>
      </c>
      <c r="K89" s="244">
        <v>0.19</v>
      </c>
      <c r="L89" s="244">
        <v>0.275</v>
      </c>
      <c r="M89" s="245">
        <v>3.4</v>
      </c>
      <c r="N89" s="82"/>
      <c r="O89" s="82"/>
    </row>
    <row r="90" spans="1:15" s="95" customFormat="1" ht="15" customHeight="1" hidden="1">
      <c r="A90" s="97"/>
      <c r="B90" s="97"/>
      <c r="C90" s="209" t="s">
        <v>272</v>
      </c>
      <c r="D90" s="82"/>
      <c r="E90" s="287">
        <v>0.44</v>
      </c>
      <c r="F90" s="244">
        <v>0.163</v>
      </c>
      <c r="G90" s="244">
        <v>0.0785</v>
      </c>
      <c r="H90" s="244">
        <v>0.283</v>
      </c>
      <c r="I90" s="244">
        <v>0</v>
      </c>
      <c r="J90" s="244">
        <v>60.13</v>
      </c>
      <c r="K90" s="244">
        <v>0.137</v>
      </c>
      <c r="L90" s="244">
        <v>0.342</v>
      </c>
      <c r="M90" s="245">
        <v>2.9</v>
      </c>
      <c r="N90" s="82"/>
      <c r="O90" s="82"/>
    </row>
    <row r="91" spans="1:15" s="95" customFormat="1" ht="12.75" hidden="1">
      <c r="A91" s="97"/>
      <c r="B91" s="97"/>
      <c r="C91" s="209" t="s">
        <v>273</v>
      </c>
      <c r="D91" s="82"/>
      <c r="E91" s="287">
        <v>0.29</v>
      </c>
      <c r="F91" s="244">
        <v>0.128</v>
      </c>
      <c r="G91" s="244">
        <v>0.1542</v>
      </c>
      <c r="H91" s="244">
        <v>0.161</v>
      </c>
      <c r="I91" s="244">
        <v>0</v>
      </c>
      <c r="J91" s="244">
        <v>0.4396</v>
      </c>
      <c r="K91" s="244">
        <v>0.45</v>
      </c>
      <c r="L91" s="244">
        <v>0.081</v>
      </c>
      <c r="M91" s="245">
        <v>6.3</v>
      </c>
      <c r="N91" s="82"/>
      <c r="O91" s="82"/>
    </row>
    <row r="92" spans="1:15" s="95" customFormat="1" ht="15" customHeight="1" hidden="1">
      <c r="A92" s="97" t="s">
        <v>214</v>
      </c>
      <c r="B92" s="97"/>
      <c r="C92" s="209"/>
      <c r="D92" s="82"/>
      <c r="E92" s="286"/>
      <c r="F92" s="246"/>
      <c r="G92" s="246"/>
      <c r="H92" s="246"/>
      <c r="I92" s="246"/>
      <c r="J92" s="246"/>
      <c r="K92" s="246"/>
      <c r="L92" s="246"/>
      <c r="M92" s="247"/>
      <c r="N92" s="82"/>
      <c r="O92" s="82"/>
    </row>
    <row r="93" spans="1:15" s="95" customFormat="1" ht="15" customHeight="1" hidden="1">
      <c r="A93" s="97"/>
      <c r="B93" s="97"/>
      <c r="C93" s="209" t="s">
        <v>274</v>
      </c>
      <c r="D93" s="82"/>
      <c r="E93" s="288">
        <v>420</v>
      </c>
      <c r="F93" s="289">
        <v>170</v>
      </c>
      <c r="G93" s="289">
        <v>317</v>
      </c>
      <c r="H93" s="289">
        <v>522</v>
      </c>
      <c r="I93" s="289">
        <v>0</v>
      </c>
      <c r="J93" s="289">
        <v>263</v>
      </c>
      <c r="K93" s="289">
        <v>197</v>
      </c>
      <c r="L93" s="289">
        <v>240</v>
      </c>
      <c r="M93" s="290">
        <v>79</v>
      </c>
      <c r="N93" s="82"/>
      <c r="O93" s="82"/>
    </row>
    <row r="94" spans="1:15" s="95" customFormat="1" ht="12.75" hidden="1">
      <c r="A94" s="97"/>
      <c r="B94" s="97" t="s">
        <v>221</v>
      </c>
      <c r="C94" s="209"/>
      <c r="D94" s="82"/>
      <c r="E94" s="286"/>
      <c r="F94" s="246"/>
      <c r="G94" s="246"/>
      <c r="H94" s="246"/>
      <c r="I94" s="246"/>
      <c r="J94" s="246"/>
      <c r="K94" s="246"/>
      <c r="L94" s="246"/>
      <c r="M94" s="247"/>
      <c r="N94" s="82"/>
      <c r="O94" s="82"/>
    </row>
    <row r="95" spans="1:15" s="95" customFormat="1" ht="15" customHeight="1" hidden="1">
      <c r="A95" s="97"/>
      <c r="B95" s="97"/>
      <c r="C95" s="209" t="s">
        <v>275</v>
      </c>
      <c r="D95" s="82"/>
      <c r="E95" s="287">
        <v>0.455</v>
      </c>
      <c r="F95" s="244">
        <v>0.817</v>
      </c>
      <c r="G95" s="244">
        <v>0.69</v>
      </c>
      <c r="H95" s="244">
        <v>0.87</v>
      </c>
      <c r="I95" s="244">
        <v>0</v>
      </c>
      <c r="J95" s="244">
        <v>0</v>
      </c>
      <c r="K95" s="244">
        <v>0.803</v>
      </c>
      <c r="L95" s="244">
        <v>0.654</v>
      </c>
      <c r="M95" s="245">
        <v>0.9</v>
      </c>
      <c r="N95" s="82"/>
      <c r="O95" s="82"/>
    </row>
    <row r="96" spans="1:15" s="95" customFormat="1" ht="15" customHeight="1" hidden="1">
      <c r="A96" s="97"/>
      <c r="B96" s="97"/>
      <c r="C96" s="209" t="s">
        <v>276</v>
      </c>
      <c r="D96" s="82"/>
      <c r="E96" s="288">
        <v>44</v>
      </c>
      <c r="F96" s="289">
        <v>23</v>
      </c>
      <c r="G96" s="289">
        <v>11</v>
      </c>
      <c r="H96" s="289">
        <v>38</v>
      </c>
      <c r="I96" s="289">
        <v>0</v>
      </c>
      <c r="J96" s="289">
        <v>16</v>
      </c>
      <c r="K96" s="289">
        <v>11</v>
      </c>
      <c r="L96" s="289">
        <v>10</v>
      </c>
      <c r="M96" s="290">
        <v>16</v>
      </c>
      <c r="N96" s="82"/>
      <c r="O96" s="82"/>
    </row>
    <row r="97" spans="1:15" s="95" customFormat="1" ht="15" customHeight="1" hidden="1">
      <c r="A97" s="97">
        <v>0</v>
      </c>
      <c r="B97" s="97" t="s">
        <v>230</v>
      </c>
      <c r="C97" s="209"/>
      <c r="D97" s="82"/>
      <c r="E97" s="286"/>
      <c r="F97" s="246"/>
      <c r="G97" s="246"/>
      <c r="H97" s="246"/>
      <c r="I97" s="246"/>
      <c r="J97" s="246"/>
      <c r="K97" s="246"/>
      <c r="L97" s="246"/>
      <c r="M97" s="247"/>
      <c r="N97" s="82"/>
      <c r="O97" s="82"/>
    </row>
    <row r="98" spans="1:15" s="95" customFormat="1" ht="15" customHeight="1" hidden="1">
      <c r="A98" s="97"/>
      <c r="B98" s="97">
        <v>0</v>
      </c>
      <c r="C98" s="209" t="s">
        <v>277</v>
      </c>
      <c r="D98" s="82"/>
      <c r="E98" s="287">
        <v>0.682</v>
      </c>
      <c r="F98" s="244">
        <v>0.737</v>
      </c>
      <c r="G98" s="244">
        <v>0.838</v>
      </c>
      <c r="H98" s="244">
        <v>0.831</v>
      </c>
      <c r="I98" s="244">
        <v>0</v>
      </c>
      <c r="J98" s="244">
        <v>0.8</v>
      </c>
      <c r="K98" s="244">
        <v>0.7</v>
      </c>
      <c r="L98" s="244">
        <v>0.666</v>
      </c>
      <c r="M98" s="245">
        <v>0.837</v>
      </c>
      <c r="N98" s="82"/>
      <c r="O98" s="82"/>
    </row>
    <row r="99" spans="1:15" s="95" customFormat="1" ht="15" customHeight="1" hidden="1">
      <c r="A99" s="97"/>
      <c r="B99" s="97" t="s">
        <v>238</v>
      </c>
      <c r="C99" s="209"/>
      <c r="D99" s="82"/>
      <c r="E99" s="286"/>
      <c r="F99" s="246"/>
      <c r="G99" s="246"/>
      <c r="H99" s="246"/>
      <c r="I99" s="246"/>
      <c r="J99" s="246"/>
      <c r="K99" s="246"/>
      <c r="L99" s="246"/>
      <c r="M99" s="247"/>
      <c r="N99" s="82"/>
      <c r="O99" s="82"/>
    </row>
    <row r="100" spans="1:15" s="95" customFormat="1" ht="15" customHeight="1" hidden="1">
      <c r="A100" s="97"/>
      <c r="B100" s="97"/>
      <c r="C100" s="209" t="s">
        <v>278</v>
      </c>
      <c r="D100" s="82"/>
      <c r="E100" s="287">
        <v>0.3378</v>
      </c>
      <c r="F100" s="244">
        <v>0.35</v>
      </c>
      <c r="G100" s="244">
        <v>0.25</v>
      </c>
      <c r="H100" s="244">
        <v>0.45</v>
      </c>
      <c r="I100" s="244">
        <v>0</v>
      </c>
      <c r="J100" s="244">
        <v>0.361</v>
      </c>
      <c r="K100" s="244">
        <v>0.327</v>
      </c>
      <c r="L100" s="244">
        <v>0.355</v>
      </c>
      <c r="M100" s="245">
        <v>0.73</v>
      </c>
      <c r="N100" s="82"/>
      <c r="O100" s="82"/>
    </row>
    <row r="101" spans="1:15" s="95" customFormat="1" ht="15" customHeight="1" hidden="1">
      <c r="A101" s="97"/>
      <c r="B101" s="97"/>
      <c r="C101" s="209" t="s">
        <v>279</v>
      </c>
      <c r="D101" s="82"/>
      <c r="E101" s="286">
        <v>1.56167329453329</v>
      </c>
      <c r="F101" s="246">
        <v>143</v>
      </c>
      <c r="G101" s="246">
        <v>104.7</v>
      </c>
      <c r="H101" s="246">
        <v>147</v>
      </c>
      <c r="I101" s="246">
        <v>0</v>
      </c>
      <c r="J101" s="246">
        <v>133</v>
      </c>
      <c r="K101" s="246" t="s">
        <v>280</v>
      </c>
      <c r="L101" s="246">
        <v>184.9</v>
      </c>
      <c r="M101" s="247">
        <v>68.6</v>
      </c>
      <c r="N101" s="82"/>
      <c r="O101" s="82"/>
    </row>
    <row r="102" spans="1:15" s="95" customFormat="1" ht="15" customHeight="1" hidden="1">
      <c r="A102" s="97"/>
      <c r="B102" s="97"/>
      <c r="C102" s="209" t="s">
        <v>281</v>
      </c>
      <c r="D102" s="82"/>
      <c r="E102" s="287">
        <v>0.1008</v>
      </c>
      <c r="F102" s="244">
        <v>0.072</v>
      </c>
      <c r="G102" s="244">
        <v>0.057</v>
      </c>
      <c r="H102" s="244">
        <v>0.091</v>
      </c>
      <c r="I102" s="244">
        <v>0</v>
      </c>
      <c r="J102" s="244">
        <v>0.091</v>
      </c>
      <c r="K102" s="244">
        <v>0.103</v>
      </c>
      <c r="L102" s="244">
        <v>0.07</v>
      </c>
      <c r="M102" s="245">
        <v>0.063</v>
      </c>
      <c r="N102" s="82"/>
      <c r="O102" s="82"/>
    </row>
    <row r="103" spans="1:15" s="95" customFormat="1" ht="15" customHeight="1" hidden="1">
      <c r="A103" s="97"/>
      <c r="B103" s="97"/>
      <c r="C103" s="209" t="s">
        <v>282</v>
      </c>
      <c r="D103" s="82"/>
      <c r="E103" s="286">
        <v>19.77</v>
      </c>
      <c r="F103" s="246">
        <v>18.3</v>
      </c>
      <c r="G103" s="246">
        <v>12.1</v>
      </c>
      <c r="H103" s="246">
        <v>14.7</v>
      </c>
      <c r="I103" s="246">
        <v>0</v>
      </c>
      <c r="J103" s="246">
        <v>10.7</v>
      </c>
      <c r="K103" s="246" t="s">
        <v>283</v>
      </c>
      <c r="L103" s="246">
        <v>21.5</v>
      </c>
      <c r="M103" s="247">
        <v>9.18</v>
      </c>
      <c r="N103" s="82"/>
      <c r="O103" s="82"/>
    </row>
    <row r="104" spans="1:15" s="95" customFormat="1" ht="15" customHeight="1" hidden="1">
      <c r="A104" s="97"/>
      <c r="B104" s="97"/>
      <c r="C104" s="209" t="s">
        <v>284</v>
      </c>
      <c r="D104" s="82"/>
      <c r="E104" s="287">
        <v>0.0625</v>
      </c>
      <c r="F104" s="244">
        <v>0.074</v>
      </c>
      <c r="G104" s="244">
        <v>0.058</v>
      </c>
      <c r="H104" s="244">
        <v>0.055</v>
      </c>
      <c r="I104" s="244">
        <v>0</v>
      </c>
      <c r="J104" s="244">
        <v>0.078</v>
      </c>
      <c r="K104" s="244" t="s">
        <v>285</v>
      </c>
      <c r="L104" s="244">
        <v>0.066</v>
      </c>
      <c r="M104" s="245">
        <v>0.013</v>
      </c>
      <c r="N104" s="82"/>
      <c r="O104" s="82"/>
    </row>
    <row r="105" spans="1:15" s="95" customFormat="1" ht="15" customHeight="1" hidden="1">
      <c r="A105" s="97"/>
      <c r="B105" s="97" t="s">
        <v>286</v>
      </c>
      <c r="C105" s="209"/>
      <c r="D105" s="82"/>
      <c r="E105" s="286"/>
      <c r="F105" s="246"/>
      <c r="G105" s="246"/>
      <c r="H105" s="246"/>
      <c r="I105" s="246"/>
      <c r="J105" s="246"/>
      <c r="K105" s="246"/>
      <c r="L105" s="246"/>
      <c r="M105" s="247"/>
      <c r="N105" s="82"/>
      <c r="O105" s="82"/>
    </row>
    <row r="106" spans="1:15" s="95" customFormat="1" ht="15" customHeight="1" hidden="1">
      <c r="A106" s="97"/>
      <c r="B106" s="97"/>
      <c r="C106" s="209" t="s">
        <v>287</v>
      </c>
      <c r="D106" s="82"/>
      <c r="E106" s="287">
        <v>0</v>
      </c>
      <c r="F106" s="244">
        <v>0</v>
      </c>
      <c r="G106" s="244">
        <v>0.011</v>
      </c>
      <c r="H106" s="244">
        <v>0.017</v>
      </c>
      <c r="I106" s="244">
        <v>0</v>
      </c>
      <c r="J106" s="244">
        <v>0.0073</v>
      </c>
      <c r="K106" s="244">
        <v>0</v>
      </c>
      <c r="L106" s="244">
        <v>0.025</v>
      </c>
      <c r="M106" s="245">
        <v>0.015</v>
      </c>
      <c r="N106" s="82"/>
      <c r="O106" s="82"/>
    </row>
    <row r="107" spans="1:15" s="95" customFormat="1" ht="15" customHeight="1" hidden="1">
      <c r="A107" s="97"/>
      <c r="B107" s="97"/>
      <c r="C107" s="209" t="s">
        <v>288</v>
      </c>
      <c r="D107" s="82"/>
      <c r="E107" s="287">
        <v>0</v>
      </c>
      <c r="F107" s="244">
        <v>0</v>
      </c>
      <c r="G107" s="244">
        <v>0</v>
      </c>
      <c r="H107" s="244">
        <v>0</v>
      </c>
      <c r="I107" s="244">
        <v>0</v>
      </c>
      <c r="J107" s="244">
        <v>0</v>
      </c>
      <c r="K107" s="244">
        <v>0</v>
      </c>
      <c r="L107" s="244">
        <v>0</v>
      </c>
      <c r="M107" s="245">
        <v>0</v>
      </c>
      <c r="N107" s="82"/>
      <c r="O107" s="82"/>
    </row>
    <row r="108" spans="1:15" s="95" customFormat="1" ht="15" customHeight="1" hidden="1">
      <c r="A108" s="97"/>
      <c r="B108" s="97"/>
      <c r="C108" s="209" t="s">
        <v>289</v>
      </c>
      <c r="D108" s="82"/>
      <c r="E108" s="291">
        <v>973.1303554661027</v>
      </c>
      <c r="F108" s="292" t="s">
        <v>290</v>
      </c>
      <c r="G108" s="292">
        <v>14008</v>
      </c>
      <c r="H108" s="292">
        <v>750.2</v>
      </c>
      <c r="I108" s="292">
        <v>0</v>
      </c>
      <c r="J108" s="292">
        <v>670</v>
      </c>
      <c r="K108" s="292" t="s">
        <v>291</v>
      </c>
      <c r="L108" s="292">
        <v>613</v>
      </c>
      <c r="M108" s="293">
        <v>1282</v>
      </c>
      <c r="N108" s="82"/>
      <c r="O108" s="82"/>
    </row>
    <row r="109" spans="1:15" s="95" customFormat="1" ht="15" customHeight="1" hidden="1">
      <c r="A109" s="97" t="s">
        <v>256</v>
      </c>
      <c r="B109" s="97"/>
      <c r="C109" s="209"/>
      <c r="D109" s="82"/>
      <c r="E109" s="286"/>
      <c r="F109" s="246"/>
      <c r="G109" s="246"/>
      <c r="H109" s="246"/>
      <c r="I109" s="246"/>
      <c r="J109" s="246"/>
      <c r="K109" s="246"/>
      <c r="L109" s="246"/>
      <c r="M109" s="247"/>
      <c r="N109" s="82"/>
      <c r="O109" s="82"/>
    </row>
    <row r="110" spans="1:15" s="95" customFormat="1" ht="12.75" hidden="1">
      <c r="A110" s="97">
        <v>0</v>
      </c>
      <c r="B110" s="97" t="s">
        <v>257</v>
      </c>
      <c r="C110" s="209"/>
      <c r="D110" s="82"/>
      <c r="E110" s="286"/>
      <c r="F110" s="246"/>
      <c r="G110" s="246"/>
      <c r="H110" s="246"/>
      <c r="I110" s="246"/>
      <c r="J110" s="246"/>
      <c r="K110" s="246"/>
      <c r="L110" s="246"/>
      <c r="M110" s="247"/>
      <c r="N110" s="82"/>
      <c r="O110" s="82"/>
    </row>
    <row r="111" spans="1:15" s="95" customFormat="1" ht="15" customHeight="1" hidden="1">
      <c r="A111" s="97">
        <v>0</v>
      </c>
      <c r="B111" s="97">
        <v>0</v>
      </c>
      <c r="C111" s="209" t="s">
        <v>275</v>
      </c>
      <c r="D111" s="82"/>
      <c r="E111" s="287">
        <v>0</v>
      </c>
      <c r="F111" s="244">
        <v>0.85</v>
      </c>
      <c r="G111" s="244">
        <v>0.65</v>
      </c>
      <c r="H111" s="244">
        <v>0.85</v>
      </c>
      <c r="I111" s="244">
        <v>0</v>
      </c>
      <c r="J111" s="244">
        <v>0.72</v>
      </c>
      <c r="K111" s="244">
        <v>1</v>
      </c>
      <c r="L111" s="244">
        <v>0.87</v>
      </c>
      <c r="M111" s="245">
        <v>0.892</v>
      </c>
      <c r="N111" s="82"/>
      <c r="O111" s="82"/>
    </row>
    <row r="112" spans="1:15" s="95" customFormat="1" ht="15" customHeight="1" hidden="1">
      <c r="A112" s="97">
        <v>0</v>
      </c>
      <c r="B112" s="97">
        <v>0</v>
      </c>
      <c r="C112" s="209" t="s">
        <v>292</v>
      </c>
      <c r="D112" s="82"/>
      <c r="E112" s="288">
        <v>2</v>
      </c>
      <c r="F112" s="289">
        <v>4</v>
      </c>
      <c r="G112" s="289">
        <v>9</v>
      </c>
      <c r="H112" s="289">
        <v>14</v>
      </c>
      <c r="I112" s="289">
        <v>0</v>
      </c>
      <c r="J112" s="289">
        <v>3</v>
      </c>
      <c r="K112" s="289">
        <v>1</v>
      </c>
      <c r="L112" s="289">
        <v>5</v>
      </c>
      <c r="M112" s="290">
        <v>5</v>
      </c>
      <c r="N112" s="82"/>
      <c r="O112" s="82"/>
    </row>
    <row r="113" spans="1:15" s="95" customFormat="1" ht="15" customHeight="1" hidden="1">
      <c r="A113" s="97" t="s">
        <v>260</v>
      </c>
      <c r="B113" s="97"/>
      <c r="C113" s="209"/>
      <c r="D113" s="82"/>
      <c r="E113" s="286"/>
      <c r="F113" s="246"/>
      <c r="G113" s="246"/>
      <c r="H113" s="246"/>
      <c r="I113" s="246"/>
      <c r="J113" s="246"/>
      <c r="K113" s="246"/>
      <c r="L113" s="246"/>
      <c r="M113" s="247"/>
      <c r="N113" s="82"/>
      <c r="O113" s="82"/>
    </row>
    <row r="114" spans="1:15" s="95" customFormat="1" ht="12.75" hidden="1">
      <c r="A114" s="97">
        <v>0</v>
      </c>
      <c r="B114" s="97" t="s">
        <v>261</v>
      </c>
      <c r="C114" s="209"/>
      <c r="D114" s="82"/>
      <c r="E114" s="286"/>
      <c r="F114" s="246"/>
      <c r="G114" s="246"/>
      <c r="H114" s="246"/>
      <c r="I114" s="246"/>
      <c r="J114" s="246"/>
      <c r="K114" s="246"/>
      <c r="L114" s="246"/>
      <c r="M114" s="247"/>
      <c r="N114" s="82"/>
      <c r="O114" s="82"/>
    </row>
    <row r="115" spans="1:15" s="95" customFormat="1" ht="15" customHeight="1" hidden="1">
      <c r="A115" s="97">
        <v>0</v>
      </c>
      <c r="B115" s="97">
        <v>0</v>
      </c>
      <c r="C115" s="209" t="s">
        <v>275</v>
      </c>
      <c r="D115" s="82"/>
      <c r="E115" s="287">
        <v>0</v>
      </c>
      <c r="F115" s="244">
        <v>0.947</v>
      </c>
      <c r="G115" s="244">
        <v>0.681</v>
      </c>
      <c r="H115" s="244">
        <v>0.95</v>
      </c>
      <c r="I115" s="244">
        <v>0</v>
      </c>
      <c r="J115" s="244">
        <v>0</v>
      </c>
      <c r="K115" s="244">
        <v>0</v>
      </c>
      <c r="L115" s="244">
        <v>0</v>
      </c>
      <c r="M115" s="245">
        <v>0.893</v>
      </c>
      <c r="N115" s="82"/>
      <c r="O115" s="82"/>
    </row>
    <row r="116" spans="1:15" s="95" customFormat="1" ht="15" customHeight="1" hidden="1">
      <c r="A116" s="97">
        <v>0</v>
      </c>
      <c r="B116" s="97">
        <v>0</v>
      </c>
      <c r="C116" s="209" t="s">
        <v>292</v>
      </c>
      <c r="D116" s="82"/>
      <c r="E116" s="288">
        <v>0</v>
      </c>
      <c r="F116" s="289">
        <v>1</v>
      </c>
      <c r="G116" s="289">
        <v>4</v>
      </c>
      <c r="H116" s="289">
        <v>1</v>
      </c>
      <c r="I116" s="289">
        <v>0</v>
      </c>
      <c r="J116" s="289">
        <v>0</v>
      </c>
      <c r="K116" s="289">
        <v>0</v>
      </c>
      <c r="L116" s="289">
        <v>0</v>
      </c>
      <c r="M116" s="290">
        <v>2</v>
      </c>
      <c r="N116" s="82"/>
      <c r="O116" s="82"/>
    </row>
    <row r="117" spans="1:15" s="95" customFormat="1" ht="12.75" hidden="1">
      <c r="A117" s="97">
        <v>0</v>
      </c>
      <c r="B117" s="97" t="s">
        <v>262</v>
      </c>
      <c r="C117" s="209"/>
      <c r="D117" s="82"/>
      <c r="E117" s="286"/>
      <c r="F117" s="246"/>
      <c r="G117" s="246"/>
      <c r="H117" s="246"/>
      <c r="I117" s="246"/>
      <c r="J117" s="246"/>
      <c r="K117" s="246"/>
      <c r="L117" s="246"/>
      <c r="M117" s="247"/>
      <c r="N117" s="82"/>
      <c r="O117" s="82"/>
    </row>
    <row r="118" spans="1:15" s="95" customFormat="1" ht="15" customHeight="1" hidden="1">
      <c r="A118" s="97">
        <v>0</v>
      </c>
      <c r="B118" s="97">
        <v>0</v>
      </c>
      <c r="C118" s="209" t="s">
        <v>275</v>
      </c>
      <c r="D118" s="82"/>
      <c r="E118" s="287">
        <v>0</v>
      </c>
      <c r="F118" s="244">
        <v>0.88</v>
      </c>
      <c r="G118" s="244">
        <v>0.64</v>
      </c>
      <c r="H118" s="244">
        <v>0.95</v>
      </c>
      <c r="I118" s="244">
        <v>0</v>
      </c>
      <c r="J118" s="244">
        <v>0</v>
      </c>
      <c r="K118" s="244">
        <v>0.76</v>
      </c>
      <c r="L118" s="244">
        <v>0.8025</v>
      </c>
      <c r="M118" s="245">
        <v>0.931</v>
      </c>
      <c r="N118" s="82"/>
      <c r="O118" s="82"/>
    </row>
    <row r="119" spans="1:15" s="95" customFormat="1" ht="15" customHeight="1" hidden="1">
      <c r="A119" s="97">
        <v>0</v>
      </c>
      <c r="B119" s="97">
        <v>0</v>
      </c>
      <c r="C119" s="209" t="s">
        <v>293</v>
      </c>
      <c r="D119" s="82"/>
      <c r="E119" s="288">
        <v>3</v>
      </c>
      <c r="F119" s="289">
        <v>1</v>
      </c>
      <c r="G119" s="289">
        <v>3</v>
      </c>
      <c r="H119" s="289">
        <v>2</v>
      </c>
      <c r="I119" s="289">
        <v>0</v>
      </c>
      <c r="J119" s="289">
        <v>2</v>
      </c>
      <c r="K119" s="289">
        <v>1</v>
      </c>
      <c r="L119" s="289">
        <v>1</v>
      </c>
      <c r="M119" s="290">
        <v>1</v>
      </c>
      <c r="N119" s="82"/>
      <c r="O119" s="82"/>
    </row>
    <row r="120" spans="1:15" s="95" customFormat="1" ht="15" customHeight="1" hidden="1">
      <c r="A120" s="97" t="s">
        <v>294</v>
      </c>
      <c r="B120" s="97"/>
      <c r="C120" s="209"/>
      <c r="D120" s="82"/>
      <c r="E120" s="286"/>
      <c r="F120" s="246"/>
      <c r="G120" s="246"/>
      <c r="H120" s="246"/>
      <c r="I120" s="246"/>
      <c r="J120" s="246"/>
      <c r="K120" s="246"/>
      <c r="L120" s="246"/>
      <c r="M120" s="247"/>
      <c r="N120" s="82"/>
      <c r="O120" s="82"/>
    </row>
    <row r="121" spans="1:15" s="95" customFormat="1" ht="15" customHeight="1" hidden="1">
      <c r="A121" s="97">
        <v>0</v>
      </c>
      <c r="B121" s="97">
        <v>0</v>
      </c>
      <c r="C121" s="209" t="s">
        <v>295</v>
      </c>
      <c r="D121" s="82"/>
      <c r="E121" s="288">
        <v>1924</v>
      </c>
      <c r="F121" s="289">
        <v>499</v>
      </c>
      <c r="G121" s="289">
        <v>1126</v>
      </c>
      <c r="H121" s="289">
        <v>1397</v>
      </c>
      <c r="I121" s="289">
        <v>0</v>
      </c>
      <c r="J121" s="289">
        <v>231</v>
      </c>
      <c r="K121" s="289">
        <v>249</v>
      </c>
      <c r="L121" s="289">
        <v>370</v>
      </c>
      <c r="M121" s="290">
        <v>268</v>
      </c>
      <c r="N121" s="82"/>
      <c r="O121" s="82"/>
    </row>
    <row r="122" spans="1:15" s="95" customFormat="1" ht="15" customHeight="1" hidden="1">
      <c r="A122" s="97">
        <v>0</v>
      </c>
      <c r="B122" s="97">
        <v>0</v>
      </c>
      <c r="C122" s="209" t="s">
        <v>296</v>
      </c>
      <c r="D122" s="82"/>
      <c r="E122" s="288">
        <v>1275</v>
      </c>
      <c r="F122" s="289">
        <v>0</v>
      </c>
      <c r="G122" s="289">
        <v>3876</v>
      </c>
      <c r="H122" s="289">
        <v>775</v>
      </c>
      <c r="I122" s="289">
        <v>0</v>
      </c>
      <c r="J122" s="289">
        <v>311</v>
      </c>
      <c r="K122" s="289">
        <v>500</v>
      </c>
      <c r="L122" s="289">
        <v>313</v>
      </c>
      <c r="M122" s="290">
        <v>2546</v>
      </c>
      <c r="N122" s="82"/>
      <c r="O122" s="82"/>
    </row>
    <row r="123" spans="1:15" s="95" customFormat="1" ht="12.75" hidden="1">
      <c r="A123" s="97">
        <v>0</v>
      </c>
      <c r="B123" s="97">
        <v>0</v>
      </c>
      <c r="C123" s="209" t="s">
        <v>297</v>
      </c>
      <c r="D123" s="82"/>
      <c r="E123" s="288">
        <v>517</v>
      </c>
      <c r="F123" s="289">
        <v>466</v>
      </c>
      <c r="G123" s="289">
        <v>1916</v>
      </c>
      <c r="H123" s="289">
        <v>2303</v>
      </c>
      <c r="I123" s="289">
        <v>0</v>
      </c>
      <c r="J123" s="289">
        <v>650</v>
      </c>
      <c r="K123" s="289">
        <v>45</v>
      </c>
      <c r="L123" s="289">
        <v>333</v>
      </c>
      <c r="M123" s="290">
        <v>238</v>
      </c>
      <c r="N123" s="82"/>
      <c r="O123" s="82"/>
    </row>
    <row r="124" spans="1:15" s="95" customFormat="1" ht="15" customHeight="1" hidden="1">
      <c r="A124" s="119"/>
      <c r="B124" s="119"/>
      <c r="C124" s="275"/>
      <c r="D124" s="122"/>
      <c r="E124" s="294"/>
      <c r="F124" s="295"/>
      <c r="G124" s="295"/>
      <c r="H124" s="295"/>
      <c r="I124" s="295"/>
      <c r="J124" s="295"/>
      <c r="K124" s="295"/>
      <c r="L124" s="295"/>
      <c r="M124" s="296"/>
      <c r="N124" s="82"/>
      <c r="O124" s="82"/>
    </row>
    <row r="125" spans="1:15" s="95" customFormat="1" ht="15" customHeight="1" hidden="1">
      <c r="A125" s="97">
        <v>0</v>
      </c>
      <c r="B125" s="82"/>
      <c r="D125" s="82"/>
      <c r="N125" s="82"/>
      <c r="O125" s="82"/>
    </row>
    <row r="126" spans="1:15" s="95" customFormat="1" ht="15" customHeight="1">
      <c r="A126" s="297" t="s">
        <v>298</v>
      </c>
      <c r="B126" s="298"/>
      <c r="C126" s="299"/>
      <c r="D126" s="82"/>
      <c r="N126" s="82"/>
      <c r="O126" s="82"/>
    </row>
    <row r="127" ht="15" customHeight="1">
      <c r="A127" s="156"/>
    </row>
    <row r="128" ht="15" customHeight="1">
      <c r="A128" s="156"/>
    </row>
    <row r="129" ht="15" customHeight="1">
      <c r="A129" s="156"/>
    </row>
    <row r="130" ht="15" customHeight="1">
      <c r="A130" s="156"/>
    </row>
    <row r="131" ht="15" customHeight="1">
      <c r="A131" s="156"/>
    </row>
    <row r="132" ht="15" customHeight="1">
      <c r="A132" s="156"/>
    </row>
    <row r="133" ht="15" customHeight="1">
      <c r="A133" s="155"/>
    </row>
    <row r="134" ht="15" customHeight="1">
      <c r="A134" s="155"/>
    </row>
    <row r="135" ht="15" customHeight="1">
      <c r="A135" s="155"/>
    </row>
    <row r="136" ht="15" customHeight="1">
      <c r="A136" s="155"/>
    </row>
    <row r="137" ht="12.75" customHeight="1">
      <c r="A137" s="155"/>
    </row>
    <row r="138" ht="12.75" customHeight="1">
      <c r="A138" s="155"/>
    </row>
    <row r="139" ht="12.75" customHeight="1">
      <c r="A139" s="155"/>
    </row>
    <row r="140" ht="12.75" customHeight="1">
      <c r="A140" s="155"/>
    </row>
    <row r="141" ht="12.75" customHeight="1">
      <c r="A141" s="155"/>
    </row>
    <row r="142" ht="12.75" customHeight="1">
      <c r="A142" s="155"/>
    </row>
    <row r="143" ht="12.75" customHeight="1">
      <c r="A143" s="155"/>
    </row>
    <row r="144" ht="12.75" customHeight="1">
      <c r="A144" s="155"/>
    </row>
    <row r="145" ht="12.75" customHeight="1">
      <c r="A145" s="155"/>
    </row>
    <row r="146" ht="12.75" customHeight="1">
      <c r="A146" s="155"/>
    </row>
    <row r="147" ht="12.75" customHeight="1">
      <c r="A147" s="155"/>
    </row>
    <row r="148" ht="12.75" customHeight="1">
      <c r="A148" s="155"/>
    </row>
    <row r="149" ht="12.75" customHeight="1">
      <c r="A149" s="155"/>
    </row>
    <row r="150" ht="12.75" customHeight="1">
      <c r="A150" s="155"/>
    </row>
    <row r="151" ht="12.75" customHeight="1">
      <c r="A151" s="155"/>
    </row>
    <row r="152" ht="12.75" customHeight="1">
      <c r="A152" s="155"/>
    </row>
    <row r="153" ht="12.75" customHeight="1">
      <c r="A153" s="155"/>
    </row>
    <row r="154" ht="12.75" customHeight="1">
      <c r="A154" s="155"/>
    </row>
    <row r="155" ht="12.75" customHeight="1">
      <c r="A155" s="155"/>
    </row>
    <row r="156" ht="12.75" customHeight="1">
      <c r="A156" s="155"/>
    </row>
    <row r="157" ht="12.75" customHeight="1">
      <c r="A157" s="155"/>
    </row>
    <row r="158" ht="12.75" customHeight="1">
      <c r="A158" s="155"/>
    </row>
    <row r="159" ht="12.75" customHeight="1">
      <c r="A159" s="155"/>
    </row>
    <row r="160" ht="12.75" customHeight="1">
      <c r="A160" s="155"/>
    </row>
    <row r="161" ht="12.75" customHeight="1">
      <c r="A161" s="155"/>
    </row>
    <row r="162" ht="12.75" customHeight="1">
      <c r="A162" s="155"/>
    </row>
    <row r="163" ht="12.75" customHeight="1">
      <c r="A163" s="155"/>
    </row>
    <row r="164" ht="12.75" customHeight="1">
      <c r="A164" s="155"/>
    </row>
    <row r="165" ht="12.75" customHeight="1">
      <c r="A165" s="155"/>
    </row>
    <row r="166" ht="12.75" customHeight="1">
      <c r="A166" s="155"/>
    </row>
    <row r="167" ht="12.75" customHeight="1">
      <c r="A167" s="155"/>
    </row>
    <row r="168" ht="12.75" customHeight="1">
      <c r="A168" s="155"/>
    </row>
    <row r="169" ht="12.75" customHeight="1">
      <c r="A169" s="155"/>
    </row>
    <row r="170" ht="12.75" customHeight="1">
      <c r="A170" s="155"/>
    </row>
    <row r="171" ht="12.75" customHeight="1">
      <c r="A171" s="155"/>
    </row>
    <row r="172" ht="12.75" customHeight="1">
      <c r="A172" s="155"/>
    </row>
    <row r="173" ht="12.75" customHeight="1">
      <c r="A173" s="155"/>
    </row>
    <row r="174" ht="12.75" customHeight="1">
      <c r="A174" s="155"/>
    </row>
    <row r="175" ht="12.75" customHeight="1">
      <c r="A175" s="155"/>
    </row>
    <row r="176" ht="12.75" customHeight="1">
      <c r="A176" s="155"/>
    </row>
    <row r="177" ht="12.75" customHeight="1">
      <c r="A177" s="155"/>
    </row>
    <row r="178" ht="12.75" customHeight="1">
      <c r="A178" s="155"/>
    </row>
    <row r="179" ht="12.75" customHeight="1">
      <c r="A179" s="155"/>
    </row>
    <row r="180" ht="12.75" customHeight="1">
      <c r="A180" s="155"/>
    </row>
    <row r="181" ht="12.75" customHeight="1">
      <c r="A181" s="155"/>
    </row>
    <row r="182" ht="12.75" customHeight="1">
      <c r="A182" s="155"/>
    </row>
    <row r="183" ht="12.75" customHeight="1">
      <c r="A183" s="155"/>
    </row>
    <row r="184" ht="12.75" customHeight="1">
      <c r="A184" s="155"/>
    </row>
    <row r="185" ht="12.75" customHeight="1">
      <c r="A185" s="155"/>
    </row>
    <row r="186" ht="12.75" customHeight="1">
      <c r="A186" s="155"/>
    </row>
    <row r="187" ht="12.75" customHeight="1">
      <c r="A187" s="155"/>
    </row>
    <row r="188" ht="12.75" customHeight="1">
      <c r="A188" s="155"/>
    </row>
    <row r="189" ht="12.75" customHeight="1">
      <c r="A189" s="155"/>
    </row>
    <row r="190" ht="12.75" customHeight="1">
      <c r="A190" s="155"/>
    </row>
    <row r="191" ht="12.75" customHeight="1">
      <c r="A191" s="155"/>
    </row>
    <row r="192" ht="12.75" customHeight="1">
      <c r="A192" s="155"/>
    </row>
    <row r="193" ht="12.75" customHeight="1">
      <c r="A193" s="155"/>
    </row>
    <row r="194" ht="12.75" customHeight="1">
      <c r="A194" s="155"/>
    </row>
    <row r="195" ht="12.75" customHeight="1">
      <c r="A195" s="155"/>
    </row>
    <row r="196" ht="12.75" customHeight="1">
      <c r="A196" s="155"/>
    </row>
    <row r="197" ht="12.75" customHeight="1">
      <c r="A197" s="155"/>
    </row>
    <row r="198" ht="12.75" customHeight="1">
      <c r="A198" s="155"/>
    </row>
    <row r="199" ht="12.75" customHeight="1">
      <c r="A199" s="155"/>
    </row>
    <row r="200" ht="12.75" customHeight="1">
      <c r="A200" s="155"/>
    </row>
    <row r="201" ht="12.75" customHeight="1">
      <c r="A201" s="155"/>
    </row>
    <row r="202" ht="12.75" customHeight="1">
      <c r="A202" s="155"/>
    </row>
    <row r="203" ht="12.75" customHeight="1">
      <c r="A203" s="155"/>
    </row>
    <row r="204" ht="12.75" customHeight="1">
      <c r="A204" s="155"/>
    </row>
    <row r="205" ht="12.75" customHeight="1">
      <c r="A205" s="155"/>
    </row>
    <row r="206" ht="12.75" customHeight="1">
      <c r="A206" s="155"/>
    </row>
    <row r="207" ht="12.75" customHeight="1">
      <c r="A207" s="155"/>
    </row>
    <row r="208" ht="12.75" customHeight="1">
      <c r="A208" s="155"/>
    </row>
    <row r="209" ht="12.75" customHeight="1">
      <c r="A209" s="155"/>
    </row>
    <row r="210" ht="12.75" customHeight="1">
      <c r="A210" s="155"/>
    </row>
    <row r="211" ht="12.75" customHeight="1">
      <c r="A211" s="155"/>
    </row>
    <row r="212" ht="12.75" customHeight="1">
      <c r="A212" s="155"/>
    </row>
    <row r="213" ht="12.75" customHeight="1">
      <c r="A213" s="155"/>
    </row>
    <row r="214" ht="12.75" customHeight="1">
      <c r="A214" s="155"/>
    </row>
    <row r="215" ht="12.75" customHeight="1">
      <c r="A215" s="155"/>
    </row>
    <row r="216" ht="12.75" customHeight="1">
      <c r="A216" s="155"/>
    </row>
    <row r="217" ht="12.75" customHeight="1">
      <c r="A217" s="155"/>
    </row>
    <row r="218" ht="12.75" customHeight="1">
      <c r="A218" s="155"/>
    </row>
    <row r="219" ht="12.75" customHeight="1">
      <c r="A219" s="155"/>
    </row>
    <row r="220" ht="12.75" customHeight="1">
      <c r="A220" s="155"/>
    </row>
    <row r="221" ht="12.75" customHeight="1">
      <c r="A221" s="155"/>
    </row>
    <row r="222" ht="12.75" customHeight="1">
      <c r="A222" s="155"/>
    </row>
    <row r="223" ht="12.75" customHeight="1">
      <c r="A223" s="155"/>
    </row>
    <row r="224" ht="12.75" customHeight="1">
      <c r="A224" s="155"/>
    </row>
    <row r="225" ht="12.75" customHeight="1">
      <c r="A225" s="155"/>
    </row>
    <row r="226" ht="12.75" customHeight="1">
      <c r="A226" s="155"/>
    </row>
    <row r="227" ht="12.75" customHeight="1">
      <c r="A227" s="155"/>
    </row>
    <row r="228" ht="12.75" customHeight="1">
      <c r="A228" s="155"/>
    </row>
    <row r="229" ht="12.75" customHeight="1">
      <c r="A229" s="155"/>
    </row>
  </sheetData>
  <sheetProtection/>
  <mergeCells count="1">
    <mergeCell ref="D3:D4"/>
  </mergeCells>
  <printOptions horizontalCentered="1"/>
  <pageMargins left="0.3937007874015748" right="0.3937007874015748" top="0.5905511811023623" bottom="0" header="0.3937007874015748" footer="0.3937007874015748"/>
  <pageSetup blackAndWhite="1" fitToHeight="35" horizontalDpi="600" verticalDpi="600" orientation="landscape" paperSize="9" scale="72" r:id="rId2"/>
  <rowBreaks count="1" manualBreakCount="1">
    <brk id="46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194" customWidth="1"/>
    <col min="2" max="2" width="1.7109375" style="333" customWidth="1"/>
    <col min="3" max="3" width="50.7109375" style="194" customWidth="1"/>
    <col min="4" max="4" width="13.7109375" style="193" hidden="1" customWidth="1"/>
    <col min="5" max="13" width="14.7109375" style="194" customWidth="1"/>
    <col min="14" max="14" width="12.7109375" style="193" hidden="1" customWidth="1"/>
    <col min="15" max="15" width="11.7109375" style="193" hidden="1" customWidth="1"/>
    <col min="16" max="16384" width="9.140625" style="194" customWidth="1"/>
  </cols>
  <sheetData>
    <row r="1" spans="1:15" s="172" customFormat="1" ht="21" customHeight="1">
      <c r="A1" s="53" t="s">
        <v>299</v>
      </c>
      <c r="B1" s="42"/>
      <c r="C1" s="127"/>
      <c r="D1" s="42"/>
      <c r="E1" s="43"/>
      <c r="F1" s="43"/>
      <c r="G1" s="43"/>
      <c r="H1" s="43"/>
      <c r="I1" s="43"/>
      <c r="J1" s="43"/>
      <c r="K1" s="43"/>
      <c r="L1" s="43"/>
      <c r="M1" s="44"/>
      <c r="N1" s="44"/>
      <c r="O1" s="171"/>
    </row>
    <row r="2" spans="1:15" ht="15" customHeight="1">
      <c r="A2" s="46" t="s">
        <v>300</v>
      </c>
      <c r="B2" s="47"/>
      <c r="C2" s="128"/>
      <c r="D2" s="47"/>
      <c r="E2" s="47"/>
      <c r="F2" s="47"/>
      <c r="G2" s="47"/>
      <c r="H2" s="48"/>
      <c r="I2" s="47"/>
      <c r="J2" s="47"/>
      <c r="K2" s="48"/>
      <c r="L2" s="48"/>
      <c r="M2" s="49"/>
      <c r="N2" s="49"/>
      <c r="O2" s="300"/>
    </row>
    <row r="3" spans="1:15" s="181" customFormat="1" ht="15" customHeight="1">
      <c r="A3" s="129"/>
      <c r="B3" s="131"/>
      <c r="C3" s="131"/>
      <c r="D3" s="125" t="s">
        <v>55</v>
      </c>
      <c r="E3" s="301" t="s">
        <v>69</v>
      </c>
      <c r="F3" s="302"/>
      <c r="G3" s="302"/>
      <c r="H3" s="302"/>
      <c r="I3" s="302"/>
      <c r="J3" s="302"/>
      <c r="K3" s="302"/>
      <c r="L3" s="302"/>
      <c r="M3" s="303"/>
      <c r="N3" s="81"/>
      <c r="O3" s="304" t="s">
        <v>51</v>
      </c>
    </row>
    <row r="4" spans="1:15" s="181" customFormat="1" ht="30" customHeight="1">
      <c r="A4" s="135" t="s">
        <v>65</v>
      </c>
      <c r="B4" s="136"/>
      <c r="C4" s="137"/>
      <c r="D4" s="126"/>
      <c r="E4" s="138" t="s">
        <v>52</v>
      </c>
      <c r="F4" s="139" t="s">
        <v>53</v>
      </c>
      <c r="G4" s="139" t="s">
        <v>5</v>
      </c>
      <c r="H4" s="140" t="s">
        <v>56</v>
      </c>
      <c r="I4" s="140" t="s">
        <v>6</v>
      </c>
      <c r="J4" s="140" t="s">
        <v>71</v>
      </c>
      <c r="K4" s="139" t="s">
        <v>57</v>
      </c>
      <c r="L4" s="138" t="s">
        <v>54</v>
      </c>
      <c r="M4" s="141" t="s">
        <v>58</v>
      </c>
      <c r="N4" s="305" t="s">
        <v>2</v>
      </c>
      <c r="O4" s="306"/>
    </row>
    <row r="5" spans="1:15" s="182" customFormat="1" ht="15" customHeight="1">
      <c r="A5" s="88"/>
      <c r="B5" s="143"/>
      <c r="C5" s="143"/>
      <c r="D5" s="91"/>
      <c r="E5" s="92"/>
      <c r="F5" s="92"/>
      <c r="G5" s="92"/>
      <c r="H5" s="92"/>
      <c r="I5" s="92"/>
      <c r="J5" s="92"/>
      <c r="K5" s="307"/>
      <c r="L5" s="92"/>
      <c r="M5" s="93"/>
      <c r="N5" s="94"/>
      <c r="O5" s="308"/>
    </row>
    <row r="6" spans="1:15" s="182" customFormat="1" ht="15" customHeight="1">
      <c r="A6" s="309" t="s">
        <v>72</v>
      </c>
      <c r="B6" s="310"/>
      <c r="C6" s="311"/>
      <c r="D6" s="89"/>
      <c r="E6" s="312"/>
      <c r="F6" s="312"/>
      <c r="G6" s="312"/>
      <c r="H6" s="312"/>
      <c r="I6" s="312"/>
      <c r="J6" s="312"/>
      <c r="K6" s="312"/>
      <c r="L6" s="312"/>
      <c r="M6" s="313"/>
      <c r="N6" s="314"/>
      <c r="O6" s="315"/>
    </row>
    <row r="7" spans="1:15" s="182" customFormat="1" ht="15" customHeight="1">
      <c r="A7" s="309" t="s">
        <v>301</v>
      </c>
      <c r="B7" s="310"/>
      <c r="C7" s="316"/>
      <c r="D7" s="99"/>
      <c r="E7" s="317"/>
      <c r="F7" s="317"/>
      <c r="G7" s="317"/>
      <c r="H7" s="317"/>
      <c r="I7" s="317"/>
      <c r="J7" s="317"/>
      <c r="K7" s="317"/>
      <c r="L7" s="317"/>
      <c r="M7" s="318"/>
      <c r="N7" s="314"/>
      <c r="O7" s="315"/>
    </row>
    <row r="8" spans="1:15" s="182" customFormat="1" ht="15" customHeight="1">
      <c r="A8" s="309"/>
      <c r="B8" s="310" t="s">
        <v>302</v>
      </c>
      <c r="C8" s="316"/>
      <c r="D8" s="99"/>
      <c r="E8" s="317"/>
      <c r="F8" s="317"/>
      <c r="G8" s="317"/>
      <c r="H8" s="317"/>
      <c r="I8" s="317"/>
      <c r="J8" s="317"/>
      <c r="K8" s="317"/>
      <c r="L8" s="317"/>
      <c r="M8" s="318"/>
      <c r="N8" s="314"/>
      <c r="O8" s="315"/>
    </row>
    <row r="9" spans="1:15" s="182" customFormat="1" ht="13.5" customHeight="1">
      <c r="A9" s="309"/>
      <c r="B9" s="310"/>
      <c r="C9" s="316" t="s">
        <v>303</v>
      </c>
      <c r="D9" s="99"/>
      <c r="E9" s="319">
        <v>2</v>
      </c>
      <c r="F9" s="319">
        <v>6</v>
      </c>
      <c r="G9" s="319">
        <v>1</v>
      </c>
      <c r="H9" s="319">
        <v>12</v>
      </c>
      <c r="I9" s="319">
        <v>3</v>
      </c>
      <c r="J9" s="319">
        <v>39779</v>
      </c>
      <c r="K9" s="319">
        <v>1</v>
      </c>
      <c r="L9" s="319">
        <v>3</v>
      </c>
      <c r="M9" s="320">
        <v>0</v>
      </c>
      <c r="N9" s="314"/>
      <c r="O9" s="315">
        <v>0</v>
      </c>
    </row>
    <row r="10" spans="1:15" s="182" customFormat="1" ht="13.5" customHeight="1">
      <c r="A10" s="309"/>
      <c r="B10" s="310"/>
      <c r="C10" s="316" t="s">
        <v>304</v>
      </c>
      <c r="D10" s="99"/>
      <c r="E10" s="319">
        <v>2</v>
      </c>
      <c r="F10" s="319">
        <v>4</v>
      </c>
      <c r="G10" s="319">
        <v>1</v>
      </c>
      <c r="H10" s="319">
        <v>12</v>
      </c>
      <c r="I10" s="319">
        <v>2</v>
      </c>
      <c r="J10" s="319">
        <v>17145</v>
      </c>
      <c r="K10" s="319">
        <v>0</v>
      </c>
      <c r="L10" s="319">
        <v>3</v>
      </c>
      <c r="M10" s="320">
        <v>4</v>
      </c>
      <c r="N10" s="314"/>
      <c r="O10" s="315">
        <v>0</v>
      </c>
    </row>
    <row r="11" spans="1:15" s="182" customFormat="1" ht="25.5">
      <c r="A11" s="309"/>
      <c r="B11" s="310"/>
      <c r="C11" s="316" t="s">
        <v>305</v>
      </c>
      <c r="D11" s="99"/>
      <c r="E11" s="319">
        <v>279</v>
      </c>
      <c r="F11" s="319">
        <v>403</v>
      </c>
      <c r="G11" s="319">
        <v>716</v>
      </c>
      <c r="H11" s="319">
        <v>461</v>
      </c>
      <c r="I11" s="319">
        <v>0</v>
      </c>
      <c r="J11" s="319">
        <v>222</v>
      </c>
      <c r="K11" s="319">
        <v>195</v>
      </c>
      <c r="L11" s="319">
        <v>189</v>
      </c>
      <c r="M11" s="320">
        <v>566</v>
      </c>
      <c r="N11" s="314"/>
      <c r="O11" s="315">
        <v>0</v>
      </c>
    </row>
    <row r="12" spans="1:15" s="182" customFormat="1" ht="25.5">
      <c r="A12" s="309"/>
      <c r="B12" s="310"/>
      <c r="C12" s="316" t="s">
        <v>306</v>
      </c>
      <c r="D12" s="99"/>
      <c r="E12" s="319">
        <v>593</v>
      </c>
      <c r="F12" s="319">
        <v>459</v>
      </c>
      <c r="G12" s="319">
        <v>16437</v>
      </c>
      <c r="H12" s="319">
        <v>486</v>
      </c>
      <c r="I12" s="319">
        <v>227</v>
      </c>
      <c r="J12" s="319">
        <v>675</v>
      </c>
      <c r="K12" s="319">
        <v>0</v>
      </c>
      <c r="L12" s="319">
        <v>239</v>
      </c>
      <c r="M12" s="320">
        <v>2808</v>
      </c>
      <c r="N12" s="314"/>
      <c r="O12" s="315">
        <v>0</v>
      </c>
    </row>
    <row r="13" spans="1:15" s="182" customFormat="1" ht="12.75">
      <c r="A13" s="309"/>
      <c r="B13" s="310" t="s">
        <v>307</v>
      </c>
      <c r="C13" s="316"/>
      <c r="D13" s="99"/>
      <c r="E13" s="319"/>
      <c r="F13" s="319"/>
      <c r="G13" s="319"/>
      <c r="H13" s="319"/>
      <c r="I13" s="319"/>
      <c r="J13" s="319"/>
      <c r="K13" s="319"/>
      <c r="L13" s="319"/>
      <c r="M13" s="320"/>
      <c r="N13" s="314"/>
      <c r="O13" s="315">
        <v>0</v>
      </c>
    </row>
    <row r="14" spans="1:15" s="182" customFormat="1" ht="13.5" customHeight="1">
      <c r="A14" s="309"/>
      <c r="B14" s="310"/>
      <c r="C14" s="316" t="s">
        <v>308</v>
      </c>
      <c r="D14" s="99"/>
      <c r="E14" s="319">
        <v>3296</v>
      </c>
      <c r="F14" s="319">
        <v>1553</v>
      </c>
      <c r="G14" s="319">
        <v>6400</v>
      </c>
      <c r="H14" s="319">
        <v>2399.25</v>
      </c>
      <c r="I14" s="319">
        <v>612</v>
      </c>
      <c r="J14" s="319">
        <v>1278</v>
      </c>
      <c r="K14" s="319">
        <v>1412</v>
      </c>
      <c r="L14" s="319">
        <v>1546</v>
      </c>
      <c r="M14" s="320">
        <v>9606</v>
      </c>
      <c r="N14" s="314"/>
      <c r="O14" s="315"/>
    </row>
    <row r="15" spans="1:15" s="182" customFormat="1" ht="25.5">
      <c r="A15" s="309"/>
      <c r="B15" s="310"/>
      <c r="C15" s="316" t="s">
        <v>309</v>
      </c>
      <c r="D15" s="99"/>
      <c r="E15" s="319">
        <v>12363</v>
      </c>
      <c r="F15" s="319">
        <v>4952</v>
      </c>
      <c r="G15" s="319">
        <v>17673</v>
      </c>
      <c r="H15" s="319">
        <v>16731.5</v>
      </c>
      <c r="I15" s="319">
        <v>13265</v>
      </c>
      <c r="J15" s="319">
        <v>5239</v>
      </c>
      <c r="K15" s="319">
        <v>8923</v>
      </c>
      <c r="L15" s="319">
        <v>1844</v>
      </c>
      <c r="M15" s="320">
        <v>13144</v>
      </c>
      <c r="N15" s="314"/>
      <c r="O15" s="315">
        <v>0</v>
      </c>
    </row>
    <row r="16" spans="1:15" s="182" customFormat="1" ht="12.75">
      <c r="A16" s="309"/>
      <c r="B16" s="310" t="s">
        <v>310</v>
      </c>
      <c r="C16" s="316"/>
      <c r="D16" s="99"/>
      <c r="E16" s="319"/>
      <c r="F16" s="319"/>
      <c r="G16" s="319"/>
      <c r="H16" s="319"/>
      <c r="I16" s="319"/>
      <c r="J16" s="319"/>
      <c r="K16" s="319"/>
      <c r="L16" s="319"/>
      <c r="M16" s="320"/>
      <c r="N16" s="314"/>
      <c r="O16" s="315">
        <v>0</v>
      </c>
    </row>
    <row r="17" spans="1:15" s="182" customFormat="1" ht="12.75">
      <c r="A17" s="309"/>
      <c r="B17" s="310"/>
      <c r="C17" s="316" t="s">
        <v>311</v>
      </c>
      <c r="D17" s="99"/>
      <c r="E17" s="319">
        <v>4261</v>
      </c>
      <c r="F17" s="319">
        <v>2254</v>
      </c>
      <c r="G17" s="319">
        <v>3337</v>
      </c>
      <c r="H17" s="319">
        <v>4875</v>
      </c>
      <c r="I17" s="319">
        <v>2163</v>
      </c>
      <c r="J17" s="319">
        <v>1138</v>
      </c>
      <c r="K17" s="319">
        <v>1174</v>
      </c>
      <c r="L17" s="319">
        <v>1726</v>
      </c>
      <c r="M17" s="320">
        <v>9436</v>
      </c>
      <c r="N17" s="314"/>
      <c r="O17" s="315"/>
    </row>
    <row r="18" spans="1:15" s="182" customFormat="1" ht="25.5">
      <c r="A18" s="309"/>
      <c r="B18" s="310"/>
      <c r="C18" s="316" t="s">
        <v>312</v>
      </c>
      <c r="D18" s="99"/>
      <c r="E18" s="319">
        <v>1123</v>
      </c>
      <c r="F18" s="319">
        <v>172</v>
      </c>
      <c r="G18" s="319">
        <v>3006</v>
      </c>
      <c r="H18" s="319">
        <v>500.75</v>
      </c>
      <c r="I18" s="319">
        <v>217</v>
      </c>
      <c r="J18" s="319">
        <v>37</v>
      </c>
      <c r="K18" s="319">
        <v>1653</v>
      </c>
      <c r="L18" s="319">
        <v>419</v>
      </c>
      <c r="M18" s="320">
        <v>1831</v>
      </c>
      <c r="N18" s="314"/>
      <c r="O18" s="315">
        <v>0</v>
      </c>
    </row>
    <row r="19" spans="1:15" s="182" customFormat="1" ht="25.5">
      <c r="A19" s="309"/>
      <c r="B19" s="310"/>
      <c r="C19" s="316" t="s">
        <v>313</v>
      </c>
      <c r="D19" s="99"/>
      <c r="E19" s="319">
        <v>1479</v>
      </c>
      <c r="F19" s="319">
        <v>1065</v>
      </c>
      <c r="G19" s="319">
        <v>1531</v>
      </c>
      <c r="H19" s="319">
        <v>1456</v>
      </c>
      <c r="I19" s="319">
        <v>856</v>
      </c>
      <c r="J19" s="319">
        <v>175</v>
      </c>
      <c r="K19" s="319">
        <v>0</v>
      </c>
      <c r="L19" s="319">
        <v>782</v>
      </c>
      <c r="M19" s="320">
        <v>3788</v>
      </c>
      <c r="N19" s="314"/>
      <c r="O19" s="315">
        <v>0</v>
      </c>
    </row>
    <row r="20" spans="1:15" s="182" customFormat="1" ht="25.5">
      <c r="A20" s="309"/>
      <c r="B20" s="310"/>
      <c r="C20" s="316" t="s">
        <v>314</v>
      </c>
      <c r="D20" s="99"/>
      <c r="E20" s="319">
        <v>652</v>
      </c>
      <c r="F20" s="319">
        <v>549</v>
      </c>
      <c r="G20" s="319">
        <v>918</v>
      </c>
      <c r="H20" s="319">
        <v>984</v>
      </c>
      <c r="I20" s="319">
        <v>798</v>
      </c>
      <c r="J20" s="319">
        <v>395</v>
      </c>
      <c r="K20" s="319">
        <v>0</v>
      </c>
      <c r="L20" s="319">
        <v>535</v>
      </c>
      <c r="M20" s="320">
        <v>2205</v>
      </c>
      <c r="N20" s="314"/>
      <c r="O20" s="315"/>
    </row>
    <row r="21" spans="1:15" s="182" customFormat="1" ht="12.75">
      <c r="A21" s="309"/>
      <c r="B21" s="310" t="s">
        <v>315</v>
      </c>
      <c r="C21" s="316"/>
      <c r="D21" s="99"/>
      <c r="E21" s="319"/>
      <c r="F21" s="319"/>
      <c r="G21" s="319"/>
      <c r="H21" s="319"/>
      <c r="I21" s="319"/>
      <c r="J21" s="319"/>
      <c r="K21" s="319"/>
      <c r="L21" s="319"/>
      <c r="M21" s="320"/>
      <c r="N21" s="314"/>
      <c r="O21" s="315">
        <v>0</v>
      </c>
    </row>
    <row r="22" spans="1:15" s="182" customFormat="1" ht="13.5" customHeight="1">
      <c r="A22" s="309"/>
      <c r="B22" s="310"/>
      <c r="C22" s="316" t="s">
        <v>316</v>
      </c>
      <c r="D22" s="99"/>
      <c r="E22" s="319">
        <v>1022</v>
      </c>
      <c r="F22" s="319">
        <v>587</v>
      </c>
      <c r="G22" s="319">
        <v>1965</v>
      </c>
      <c r="H22" s="319">
        <v>1000.5</v>
      </c>
      <c r="I22" s="319">
        <v>294</v>
      </c>
      <c r="J22" s="319">
        <v>668</v>
      </c>
      <c r="K22" s="319">
        <v>3677</v>
      </c>
      <c r="L22" s="319">
        <v>292</v>
      </c>
      <c r="M22" s="320">
        <v>1422</v>
      </c>
      <c r="N22" s="314"/>
      <c r="O22" s="315">
        <v>0</v>
      </c>
    </row>
    <row r="23" spans="1:15" s="182" customFormat="1" ht="25.5">
      <c r="A23" s="309"/>
      <c r="B23" s="310"/>
      <c r="C23" s="316" t="s">
        <v>317</v>
      </c>
      <c r="D23" s="99"/>
      <c r="E23" s="319">
        <v>528</v>
      </c>
      <c r="F23" s="319">
        <v>844</v>
      </c>
      <c r="G23" s="319">
        <v>3940</v>
      </c>
      <c r="H23" s="319">
        <v>2015.5</v>
      </c>
      <c r="I23" s="319">
        <v>1807</v>
      </c>
      <c r="J23" s="319">
        <v>2095</v>
      </c>
      <c r="K23" s="319">
        <v>2198</v>
      </c>
      <c r="L23" s="319">
        <v>325</v>
      </c>
      <c r="M23" s="320">
        <v>2394</v>
      </c>
      <c r="N23" s="314"/>
      <c r="O23" s="315">
        <v>0</v>
      </c>
    </row>
    <row r="24" spans="1:15" s="182" customFormat="1" ht="12.75">
      <c r="A24" s="309"/>
      <c r="B24" s="310" t="s">
        <v>318</v>
      </c>
      <c r="C24" s="316"/>
      <c r="D24" s="99"/>
      <c r="E24" s="319"/>
      <c r="F24" s="319"/>
      <c r="G24" s="319"/>
      <c r="H24" s="319"/>
      <c r="I24" s="319"/>
      <c r="J24" s="319"/>
      <c r="K24" s="319"/>
      <c r="L24" s="319"/>
      <c r="M24" s="320"/>
      <c r="N24" s="314"/>
      <c r="O24" s="315">
        <v>0</v>
      </c>
    </row>
    <row r="25" spans="1:15" s="182" customFormat="1" ht="25.5">
      <c r="A25" s="309"/>
      <c r="B25" s="310"/>
      <c r="C25" s="316" t="s">
        <v>319</v>
      </c>
      <c r="D25" s="99"/>
      <c r="E25" s="319">
        <v>2403</v>
      </c>
      <c r="F25" s="319">
        <v>59</v>
      </c>
      <c r="G25" s="319">
        <v>4840</v>
      </c>
      <c r="H25" s="319">
        <v>3660</v>
      </c>
      <c r="I25" s="319">
        <v>10011</v>
      </c>
      <c r="J25" s="319">
        <v>889</v>
      </c>
      <c r="K25" s="319">
        <v>433</v>
      </c>
      <c r="L25" s="319">
        <v>2431</v>
      </c>
      <c r="M25" s="320">
        <v>724</v>
      </c>
      <c r="N25" s="314"/>
      <c r="O25" s="315"/>
    </row>
    <row r="26" spans="1:15" s="182" customFormat="1" ht="25.5">
      <c r="A26" s="309"/>
      <c r="B26" s="310"/>
      <c r="C26" s="316" t="s">
        <v>320</v>
      </c>
      <c r="D26" s="99"/>
      <c r="E26" s="319">
        <v>57438</v>
      </c>
      <c r="F26" s="319">
        <v>93230</v>
      </c>
      <c r="G26" s="319">
        <v>70593</v>
      </c>
      <c r="H26" s="319">
        <v>86309.25</v>
      </c>
      <c r="I26" s="319">
        <v>132825</v>
      </c>
      <c r="J26" s="319">
        <v>21110</v>
      </c>
      <c r="K26" s="319">
        <v>2844</v>
      </c>
      <c r="L26" s="319">
        <v>62285</v>
      </c>
      <c r="M26" s="320">
        <v>83857</v>
      </c>
      <c r="N26" s="314"/>
      <c r="O26" s="315">
        <v>0</v>
      </c>
    </row>
    <row r="27" spans="1:15" s="182" customFormat="1" ht="12.75">
      <c r="A27" s="309"/>
      <c r="B27" s="310"/>
      <c r="C27" s="316" t="s">
        <v>321</v>
      </c>
      <c r="D27" s="99"/>
      <c r="E27" s="319">
        <v>2142</v>
      </c>
      <c r="F27" s="319">
        <v>3246</v>
      </c>
      <c r="G27" s="319">
        <v>2880</v>
      </c>
      <c r="H27" s="319">
        <v>5141.25</v>
      </c>
      <c r="I27" s="319">
        <v>1418</v>
      </c>
      <c r="J27" s="319">
        <v>5626</v>
      </c>
      <c r="K27" s="319">
        <v>1580</v>
      </c>
      <c r="L27" s="319">
        <v>4306</v>
      </c>
      <c r="M27" s="320">
        <v>3243</v>
      </c>
      <c r="N27" s="314"/>
      <c r="O27" s="315">
        <v>0</v>
      </c>
    </row>
    <row r="28" spans="1:15" s="182" customFormat="1" ht="12.75">
      <c r="A28" s="309"/>
      <c r="B28" s="310" t="s">
        <v>322</v>
      </c>
      <c r="C28" s="316"/>
      <c r="D28" s="99"/>
      <c r="E28" s="319"/>
      <c r="F28" s="319"/>
      <c r="G28" s="319"/>
      <c r="H28" s="319"/>
      <c r="I28" s="319"/>
      <c r="J28" s="319"/>
      <c r="K28" s="319"/>
      <c r="L28" s="319"/>
      <c r="M28" s="320"/>
      <c r="N28" s="314"/>
      <c r="O28" s="315">
        <v>0</v>
      </c>
    </row>
    <row r="29" spans="1:15" s="182" customFormat="1" ht="13.5" customHeight="1">
      <c r="A29" s="309"/>
      <c r="B29" s="310"/>
      <c r="C29" s="316" t="s">
        <v>323</v>
      </c>
      <c r="D29" s="99"/>
      <c r="E29" s="319">
        <v>6748</v>
      </c>
      <c r="F29" s="319">
        <v>2380</v>
      </c>
      <c r="G29" s="319">
        <v>2324</v>
      </c>
      <c r="H29" s="319">
        <v>1295.5</v>
      </c>
      <c r="I29" s="319">
        <v>3331</v>
      </c>
      <c r="J29" s="319">
        <v>2529</v>
      </c>
      <c r="K29" s="319">
        <v>164</v>
      </c>
      <c r="L29" s="319">
        <v>4815</v>
      </c>
      <c r="M29" s="320">
        <v>17108</v>
      </c>
      <c r="N29" s="314"/>
      <c r="O29" s="315">
        <v>0</v>
      </c>
    </row>
    <row r="30" spans="1:15" s="182" customFormat="1" ht="25.5">
      <c r="A30" s="309"/>
      <c r="B30" s="310"/>
      <c r="C30" s="316" t="s">
        <v>324</v>
      </c>
      <c r="D30" s="99"/>
      <c r="E30" s="319">
        <v>10</v>
      </c>
      <c r="F30" s="319">
        <v>6</v>
      </c>
      <c r="G30" s="319">
        <v>42</v>
      </c>
      <c r="H30" s="319">
        <v>9</v>
      </c>
      <c r="I30" s="319">
        <v>3</v>
      </c>
      <c r="J30" s="319">
        <v>10</v>
      </c>
      <c r="K30" s="319">
        <v>0</v>
      </c>
      <c r="L30" s="319">
        <v>3</v>
      </c>
      <c r="M30" s="320">
        <v>0</v>
      </c>
      <c r="N30" s="314"/>
      <c r="O30" s="315"/>
    </row>
    <row r="31" spans="1:15" s="182" customFormat="1" ht="12.75">
      <c r="A31" s="309"/>
      <c r="B31" s="310" t="s">
        <v>325</v>
      </c>
      <c r="C31" s="316"/>
      <c r="D31" s="99"/>
      <c r="E31" s="319"/>
      <c r="F31" s="319"/>
      <c r="G31" s="319"/>
      <c r="H31" s="319"/>
      <c r="I31" s="319"/>
      <c r="J31" s="319"/>
      <c r="K31" s="319"/>
      <c r="L31" s="319"/>
      <c r="M31" s="320"/>
      <c r="N31" s="314"/>
      <c r="O31" s="315">
        <v>0</v>
      </c>
    </row>
    <row r="32" spans="1:15" s="182" customFormat="1" ht="25.5">
      <c r="A32" s="309"/>
      <c r="B32" s="310"/>
      <c r="C32" s="316" t="s">
        <v>326</v>
      </c>
      <c r="D32" s="99"/>
      <c r="E32" s="319">
        <v>13590</v>
      </c>
      <c r="F32" s="319">
        <v>3875</v>
      </c>
      <c r="G32" s="319">
        <v>42893</v>
      </c>
      <c r="H32" s="319">
        <v>11324.75</v>
      </c>
      <c r="I32" s="319">
        <v>42895</v>
      </c>
      <c r="J32" s="319">
        <v>7915</v>
      </c>
      <c r="K32" s="319">
        <v>0</v>
      </c>
      <c r="L32" s="319">
        <v>112267</v>
      </c>
      <c r="M32" s="320">
        <v>0</v>
      </c>
      <c r="N32" s="314"/>
      <c r="O32" s="315"/>
    </row>
    <row r="33" spans="1:15" s="182" customFormat="1" ht="25.5">
      <c r="A33" s="309"/>
      <c r="B33" s="310"/>
      <c r="C33" s="316" t="s">
        <v>327</v>
      </c>
      <c r="D33" s="99"/>
      <c r="E33" s="319">
        <v>116</v>
      </c>
      <c r="F33" s="319">
        <v>183</v>
      </c>
      <c r="G33" s="319">
        <v>653</v>
      </c>
      <c r="H33" s="319">
        <v>324.25</v>
      </c>
      <c r="I33" s="319">
        <v>307</v>
      </c>
      <c r="J33" s="319">
        <v>170</v>
      </c>
      <c r="K33" s="319">
        <v>0</v>
      </c>
      <c r="L33" s="319">
        <v>409</v>
      </c>
      <c r="M33" s="320">
        <v>95</v>
      </c>
      <c r="N33" s="314"/>
      <c r="O33" s="315">
        <v>0</v>
      </c>
    </row>
    <row r="34" spans="1:15" s="182" customFormat="1" ht="12.75">
      <c r="A34" s="309"/>
      <c r="B34" s="310" t="s">
        <v>328</v>
      </c>
      <c r="C34" s="316"/>
      <c r="D34" s="99"/>
      <c r="E34" s="319"/>
      <c r="F34" s="319"/>
      <c r="G34" s="319"/>
      <c r="H34" s="319"/>
      <c r="I34" s="319"/>
      <c r="J34" s="319"/>
      <c r="K34" s="319"/>
      <c r="L34" s="319"/>
      <c r="M34" s="320"/>
      <c r="N34" s="314"/>
      <c r="O34" s="315"/>
    </row>
    <row r="35" spans="1:15" s="182" customFormat="1" ht="25.5">
      <c r="A35" s="309"/>
      <c r="B35" s="310"/>
      <c r="C35" s="316" t="s">
        <v>329</v>
      </c>
      <c r="D35" s="99"/>
      <c r="E35" s="319">
        <v>5659</v>
      </c>
      <c r="F35" s="319">
        <v>2516</v>
      </c>
      <c r="G35" s="319">
        <v>219</v>
      </c>
      <c r="H35" s="319">
        <v>33134</v>
      </c>
      <c r="I35" s="319">
        <v>1497</v>
      </c>
      <c r="J35" s="319">
        <v>9020</v>
      </c>
      <c r="K35" s="319">
        <v>0</v>
      </c>
      <c r="L35" s="319">
        <v>8632</v>
      </c>
      <c r="M35" s="320">
        <v>0</v>
      </c>
      <c r="N35" s="314"/>
      <c r="O35" s="315">
        <v>0</v>
      </c>
    </row>
    <row r="36" spans="1:15" s="182" customFormat="1" ht="25.5">
      <c r="A36" s="321"/>
      <c r="B36" s="322"/>
      <c r="C36" s="323" t="s">
        <v>330</v>
      </c>
      <c r="D36" s="104"/>
      <c r="E36" s="324">
        <v>5659</v>
      </c>
      <c r="F36" s="324">
        <v>4778</v>
      </c>
      <c r="G36" s="324">
        <v>32724</v>
      </c>
      <c r="H36" s="324">
        <v>16287</v>
      </c>
      <c r="I36" s="324">
        <v>3571</v>
      </c>
      <c r="J36" s="324">
        <v>0</v>
      </c>
      <c r="K36" s="324">
        <v>0</v>
      </c>
      <c r="L36" s="324">
        <v>2484</v>
      </c>
      <c r="M36" s="325">
        <v>0</v>
      </c>
      <c r="N36" s="314"/>
      <c r="O36" s="315">
        <v>0</v>
      </c>
    </row>
    <row r="37" spans="1:15" s="182" customFormat="1" ht="12.75">
      <c r="A37" s="309"/>
      <c r="B37" s="310" t="s">
        <v>331</v>
      </c>
      <c r="C37" s="316"/>
      <c r="D37" s="99"/>
      <c r="E37" s="319"/>
      <c r="F37" s="319"/>
      <c r="G37" s="319"/>
      <c r="H37" s="319"/>
      <c r="I37" s="319"/>
      <c r="J37" s="319"/>
      <c r="K37" s="319"/>
      <c r="L37" s="319"/>
      <c r="M37" s="320"/>
      <c r="N37" s="314"/>
      <c r="O37" s="315"/>
    </row>
    <row r="38" spans="1:15" s="182" customFormat="1" ht="13.5" customHeight="1">
      <c r="A38" s="309"/>
      <c r="B38" s="310"/>
      <c r="C38" s="316" t="s">
        <v>332</v>
      </c>
      <c r="D38" s="99"/>
      <c r="E38" s="319">
        <v>1757</v>
      </c>
      <c r="F38" s="319">
        <v>7051</v>
      </c>
      <c r="G38" s="319">
        <v>56826</v>
      </c>
      <c r="H38" s="319">
        <v>9327.5</v>
      </c>
      <c r="I38" s="319">
        <v>7953</v>
      </c>
      <c r="J38" s="319">
        <v>12009</v>
      </c>
      <c r="K38" s="319">
        <v>0</v>
      </c>
      <c r="L38" s="319">
        <v>33898</v>
      </c>
      <c r="M38" s="320">
        <v>14548</v>
      </c>
      <c r="N38" s="314"/>
      <c r="O38" s="315">
        <v>0</v>
      </c>
    </row>
    <row r="39" spans="1:15" s="182" customFormat="1" ht="12.75">
      <c r="A39" s="309"/>
      <c r="B39" s="310"/>
      <c r="C39" s="316" t="s">
        <v>333</v>
      </c>
      <c r="D39" s="99"/>
      <c r="E39" s="319">
        <v>385</v>
      </c>
      <c r="F39" s="319">
        <v>76</v>
      </c>
      <c r="G39" s="319">
        <v>929</v>
      </c>
      <c r="H39" s="319">
        <v>561.75</v>
      </c>
      <c r="I39" s="319">
        <v>118</v>
      </c>
      <c r="J39" s="319">
        <v>215</v>
      </c>
      <c r="K39" s="319">
        <v>0</v>
      </c>
      <c r="L39" s="319">
        <v>247</v>
      </c>
      <c r="M39" s="320">
        <v>422</v>
      </c>
      <c r="N39" s="314"/>
      <c r="O39" s="315"/>
    </row>
    <row r="40" spans="1:15" s="182" customFormat="1" ht="13.5" customHeight="1">
      <c r="A40" s="309"/>
      <c r="B40" s="310"/>
      <c r="C40" s="316" t="s">
        <v>334</v>
      </c>
      <c r="D40" s="99"/>
      <c r="E40" s="319">
        <v>530</v>
      </c>
      <c r="F40" s="319">
        <v>1598</v>
      </c>
      <c r="G40" s="319">
        <v>4664</v>
      </c>
      <c r="H40" s="319">
        <v>14948</v>
      </c>
      <c r="I40" s="319">
        <v>1754</v>
      </c>
      <c r="J40" s="319">
        <v>1270</v>
      </c>
      <c r="K40" s="319">
        <v>0</v>
      </c>
      <c r="L40" s="319">
        <v>7050</v>
      </c>
      <c r="M40" s="320">
        <v>11292</v>
      </c>
      <c r="N40" s="314"/>
      <c r="O40" s="315">
        <v>0</v>
      </c>
    </row>
    <row r="41" spans="1:15" s="182" customFormat="1" ht="12.75">
      <c r="A41" s="309" t="s">
        <v>335</v>
      </c>
      <c r="B41" s="310"/>
      <c r="C41" s="316"/>
      <c r="D41" s="99"/>
      <c r="E41" s="319"/>
      <c r="F41" s="319"/>
      <c r="G41" s="319"/>
      <c r="H41" s="319"/>
      <c r="I41" s="319"/>
      <c r="J41" s="319"/>
      <c r="K41" s="319"/>
      <c r="L41" s="319"/>
      <c r="M41" s="320"/>
      <c r="N41" s="314"/>
      <c r="O41" s="315"/>
    </row>
    <row r="42" spans="1:15" s="182" customFormat="1" ht="12.75">
      <c r="A42" s="309"/>
      <c r="B42" s="310" t="s">
        <v>336</v>
      </c>
      <c r="C42" s="316"/>
      <c r="D42" s="99"/>
      <c r="E42" s="319"/>
      <c r="F42" s="319"/>
      <c r="G42" s="319"/>
      <c r="H42" s="319"/>
      <c r="I42" s="319"/>
      <c r="J42" s="319"/>
      <c r="K42" s="319"/>
      <c r="L42" s="319"/>
      <c r="M42" s="320"/>
      <c r="N42" s="314"/>
      <c r="O42" s="315">
        <v>0</v>
      </c>
    </row>
    <row r="43" spans="1:15" s="182" customFormat="1" ht="12.75">
      <c r="A43" s="309"/>
      <c r="B43" s="310"/>
      <c r="C43" s="316" t="s">
        <v>337</v>
      </c>
      <c r="D43" s="99"/>
      <c r="E43" s="319">
        <v>3</v>
      </c>
      <c r="F43" s="319">
        <v>22</v>
      </c>
      <c r="G43" s="319">
        <v>0</v>
      </c>
      <c r="H43" s="319">
        <v>133</v>
      </c>
      <c r="I43" s="319">
        <v>22</v>
      </c>
      <c r="J43" s="319">
        <v>68</v>
      </c>
      <c r="K43" s="319">
        <v>0</v>
      </c>
      <c r="L43" s="319">
        <v>16</v>
      </c>
      <c r="M43" s="320">
        <v>0</v>
      </c>
      <c r="N43" s="314"/>
      <c r="O43" s="315">
        <v>0</v>
      </c>
    </row>
    <row r="44" spans="1:15" s="182" customFormat="1" ht="13.5" customHeight="1">
      <c r="A44" s="309"/>
      <c r="B44" s="310"/>
      <c r="C44" s="316" t="s">
        <v>338</v>
      </c>
      <c r="D44" s="99"/>
      <c r="E44" s="319">
        <v>207</v>
      </c>
      <c r="F44" s="319">
        <v>29</v>
      </c>
      <c r="G44" s="319">
        <v>206</v>
      </c>
      <c r="H44" s="319">
        <v>522.25</v>
      </c>
      <c r="I44" s="319">
        <v>0</v>
      </c>
      <c r="J44" s="319">
        <v>0</v>
      </c>
      <c r="K44" s="319">
        <v>0</v>
      </c>
      <c r="L44" s="319">
        <v>338</v>
      </c>
      <c r="M44" s="320">
        <v>0</v>
      </c>
      <c r="N44" s="314"/>
      <c r="O44" s="315">
        <v>0</v>
      </c>
    </row>
    <row r="45" spans="1:15" s="182" customFormat="1" ht="13.5" customHeight="1">
      <c r="A45" s="309"/>
      <c r="B45" s="310"/>
      <c r="C45" s="316" t="s">
        <v>339</v>
      </c>
      <c r="D45" s="99"/>
      <c r="E45" s="319">
        <v>400</v>
      </c>
      <c r="F45" s="319">
        <v>5767</v>
      </c>
      <c r="G45" s="319">
        <v>0</v>
      </c>
      <c r="H45" s="319">
        <v>9243</v>
      </c>
      <c r="I45" s="319">
        <v>2967</v>
      </c>
      <c r="J45" s="319">
        <v>2059</v>
      </c>
      <c r="K45" s="319">
        <v>0</v>
      </c>
      <c r="L45" s="319">
        <v>2306</v>
      </c>
      <c r="M45" s="320">
        <v>0</v>
      </c>
      <c r="N45" s="314"/>
      <c r="O45" s="315">
        <v>0</v>
      </c>
    </row>
    <row r="46" spans="1:15" s="182" customFormat="1" ht="25.5">
      <c r="A46" s="309"/>
      <c r="B46" s="310"/>
      <c r="C46" s="316" t="s">
        <v>340</v>
      </c>
      <c r="D46" s="104"/>
      <c r="E46" s="319">
        <v>119</v>
      </c>
      <c r="F46" s="319">
        <v>38</v>
      </c>
      <c r="G46" s="319">
        <v>13740</v>
      </c>
      <c r="H46" s="319">
        <v>852.25</v>
      </c>
      <c r="I46" s="319">
        <v>283</v>
      </c>
      <c r="J46" s="319">
        <v>2492</v>
      </c>
      <c r="K46" s="319">
        <v>0</v>
      </c>
      <c r="L46" s="319">
        <v>87</v>
      </c>
      <c r="M46" s="320">
        <v>0</v>
      </c>
      <c r="N46" s="326"/>
      <c r="O46" s="327"/>
    </row>
    <row r="47" spans="1:15" s="182" customFormat="1" ht="12.75">
      <c r="A47" s="309"/>
      <c r="B47" s="310" t="s">
        <v>341</v>
      </c>
      <c r="C47" s="316"/>
      <c r="D47" s="99"/>
      <c r="E47" s="319"/>
      <c r="F47" s="319"/>
      <c r="G47" s="319"/>
      <c r="H47" s="319"/>
      <c r="I47" s="319"/>
      <c r="J47" s="319"/>
      <c r="K47" s="319"/>
      <c r="L47" s="319"/>
      <c r="M47" s="320"/>
      <c r="N47" s="314"/>
      <c r="O47" s="315"/>
    </row>
    <row r="48" spans="1:15" s="182" customFormat="1" ht="12.75">
      <c r="A48" s="309"/>
      <c r="B48" s="310"/>
      <c r="C48" s="316" t="s">
        <v>342</v>
      </c>
      <c r="D48" s="99"/>
      <c r="E48" s="319">
        <v>19366</v>
      </c>
      <c r="F48" s="319">
        <v>8865</v>
      </c>
      <c r="G48" s="319">
        <v>9666</v>
      </c>
      <c r="H48" s="319">
        <v>12286</v>
      </c>
      <c r="I48" s="319">
        <v>6638</v>
      </c>
      <c r="J48" s="319">
        <v>603724</v>
      </c>
      <c r="K48" s="319">
        <v>0</v>
      </c>
      <c r="L48" s="319">
        <v>18091</v>
      </c>
      <c r="M48" s="320">
        <v>0</v>
      </c>
      <c r="N48" s="314"/>
      <c r="O48" s="315"/>
    </row>
    <row r="49" spans="1:15" s="182" customFormat="1" ht="12.75">
      <c r="A49" s="309"/>
      <c r="B49" s="310"/>
      <c r="C49" s="316" t="s">
        <v>343</v>
      </c>
      <c r="D49" s="99"/>
      <c r="E49" s="319">
        <v>133</v>
      </c>
      <c r="F49" s="319">
        <v>54</v>
      </c>
      <c r="G49" s="319">
        <v>0</v>
      </c>
      <c r="H49" s="319">
        <v>314</v>
      </c>
      <c r="I49" s="319">
        <v>33</v>
      </c>
      <c r="J49" s="319">
        <v>153</v>
      </c>
      <c r="K49" s="319">
        <v>0</v>
      </c>
      <c r="L49" s="319">
        <v>122</v>
      </c>
      <c r="M49" s="320">
        <v>0</v>
      </c>
      <c r="N49" s="314"/>
      <c r="O49" s="315"/>
    </row>
    <row r="50" spans="1:15" s="182" customFormat="1" ht="12.75">
      <c r="A50" s="309"/>
      <c r="B50" s="310" t="s">
        <v>344</v>
      </c>
      <c r="C50" s="316"/>
      <c r="D50" s="99"/>
      <c r="E50" s="319"/>
      <c r="F50" s="319"/>
      <c r="G50" s="319"/>
      <c r="H50" s="319"/>
      <c r="I50" s="319"/>
      <c r="J50" s="319"/>
      <c r="K50" s="319"/>
      <c r="L50" s="319"/>
      <c r="M50" s="320"/>
      <c r="N50" s="314"/>
      <c r="O50" s="315">
        <v>0</v>
      </c>
    </row>
    <row r="51" spans="1:15" s="182" customFormat="1" ht="12.75">
      <c r="A51" s="309"/>
      <c r="B51" s="310"/>
      <c r="C51" s="316" t="s">
        <v>345</v>
      </c>
      <c r="D51" s="99"/>
      <c r="E51" s="319">
        <v>618</v>
      </c>
      <c r="F51" s="319">
        <v>667</v>
      </c>
      <c r="G51" s="319">
        <v>246</v>
      </c>
      <c r="H51" s="319">
        <v>2513</v>
      </c>
      <c r="I51" s="319">
        <v>633</v>
      </c>
      <c r="J51" s="319">
        <v>486</v>
      </c>
      <c r="K51" s="319">
        <v>0</v>
      </c>
      <c r="L51" s="319">
        <v>721</v>
      </c>
      <c r="M51" s="320">
        <v>1533</v>
      </c>
      <c r="N51" s="314"/>
      <c r="O51" s="315">
        <v>0</v>
      </c>
    </row>
    <row r="52" spans="1:15" s="182" customFormat="1" ht="12.75">
      <c r="A52" s="309"/>
      <c r="B52" s="310"/>
      <c r="C52" s="316" t="s">
        <v>346</v>
      </c>
      <c r="D52" s="99"/>
      <c r="E52" s="319">
        <v>367</v>
      </c>
      <c r="F52" s="319">
        <v>1988</v>
      </c>
      <c r="G52" s="319">
        <v>567</v>
      </c>
      <c r="H52" s="319">
        <v>3480</v>
      </c>
      <c r="I52" s="319">
        <v>4434</v>
      </c>
      <c r="J52" s="319">
        <v>2218</v>
      </c>
      <c r="K52" s="319">
        <v>0</v>
      </c>
      <c r="L52" s="319">
        <v>2342</v>
      </c>
      <c r="M52" s="320">
        <v>740</v>
      </c>
      <c r="N52" s="314"/>
      <c r="O52" s="315">
        <v>0</v>
      </c>
    </row>
    <row r="53" spans="1:15" s="182" customFormat="1" ht="12.75">
      <c r="A53" s="309"/>
      <c r="B53" s="310" t="s">
        <v>347</v>
      </c>
      <c r="C53" s="316"/>
      <c r="D53" s="99"/>
      <c r="E53" s="319"/>
      <c r="F53" s="319"/>
      <c r="G53" s="319"/>
      <c r="H53" s="319"/>
      <c r="I53" s="319"/>
      <c r="J53" s="319"/>
      <c r="K53" s="319"/>
      <c r="L53" s="319"/>
      <c r="M53" s="320"/>
      <c r="N53" s="314"/>
      <c r="O53" s="315"/>
    </row>
    <row r="54" spans="1:15" s="182" customFormat="1" ht="12.75">
      <c r="A54" s="309"/>
      <c r="B54" s="310"/>
      <c r="C54" s="316" t="s">
        <v>348</v>
      </c>
      <c r="D54" s="99"/>
      <c r="E54" s="319">
        <v>2</v>
      </c>
      <c r="F54" s="319">
        <v>0</v>
      </c>
      <c r="G54" s="319">
        <v>2</v>
      </c>
      <c r="H54" s="319">
        <v>0</v>
      </c>
      <c r="I54" s="319">
        <v>1</v>
      </c>
      <c r="J54" s="319">
        <v>2</v>
      </c>
      <c r="K54" s="319">
        <v>0</v>
      </c>
      <c r="L54" s="319">
        <v>2</v>
      </c>
      <c r="M54" s="320">
        <v>6</v>
      </c>
      <c r="N54" s="314"/>
      <c r="O54" s="315"/>
    </row>
    <row r="55" spans="1:15" s="182" customFormat="1" ht="12.75">
      <c r="A55" s="309"/>
      <c r="B55" s="310"/>
      <c r="C55" s="316" t="s">
        <v>349</v>
      </c>
      <c r="D55" s="99"/>
      <c r="E55" s="319">
        <v>9</v>
      </c>
      <c r="F55" s="319">
        <v>4</v>
      </c>
      <c r="G55" s="319">
        <v>23</v>
      </c>
      <c r="H55" s="319">
        <v>1</v>
      </c>
      <c r="I55" s="319">
        <v>1</v>
      </c>
      <c r="J55" s="319">
        <v>1</v>
      </c>
      <c r="K55" s="319">
        <v>0</v>
      </c>
      <c r="L55" s="319">
        <v>57</v>
      </c>
      <c r="M55" s="320">
        <v>61</v>
      </c>
      <c r="N55" s="314"/>
      <c r="O55" s="315">
        <v>0</v>
      </c>
    </row>
    <row r="56" spans="1:15" s="182" customFormat="1" ht="12.75">
      <c r="A56" s="309"/>
      <c r="B56" s="310" t="s">
        <v>350</v>
      </c>
      <c r="C56" s="316"/>
      <c r="D56" s="99"/>
      <c r="E56" s="319"/>
      <c r="F56" s="319"/>
      <c r="G56" s="319"/>
      <c r="H56" s="319"/>
      <c r="I56" s="319"/>
      <c r="J56" s="319"/>
      <c r="K56" s="319"/>
      <c r="L56" s="319"/>
      <c r="M56" s="320"/>
      <c r="N56" s="314"/>
      <c r="O56" s="315">
        <v>0</v>
      </c>
    </row>
    <row r="57" spans="1:15" s="182" customFormat="1" ht="25.5">
      <c r="A57" s="309"/>
      <c r="B57" s="310"/>
      <c r="C57" s="316" t="s">
        <v>351</v>
      </c>
      <c r="D57" s="99"/>
      <c r="E57" s="319">
        <v>15</v>
      </c>
      <c r="F57" s="319">
        <v>5</v>
      </c>
      <c r="G57" s="319">
        <v>3</v>
      </c>
      <c r="H57" s="319">
        <v>15</v>
      </c>
      <c r="I57" s="319">
        <v>6</v>
      </c>
      <c r="J57" s="319">
        <v>3</v>
      </c>
      <c r="K57" s="319">
        <v>0</v>
      </c>
      <c r="L57" s="319">
        <v>0</v>
      </c>
      <c r="M57" s="320">
        <v>0</v>
      </c>
      <c r="N57" s="314"/>
      <c r="O57" s="315">
        <v>0</v>
      </c>
    </row>
    <row r="58" spans="1:15" s="182" customFormat="1" ht="25.5">
      <c r="A58" s="309"/>
      <c r="B58" s="310"/>
      <c r="C58" s="316" t="s">
        <v>352</v>
      </c>
      <c r="D58" s="99"/>
      <c r="E58" s="319">
        <v>57</v>
      </c>
      <c r="F58" s="319">
        <v>805</v>
      </c>
      <c r="G58" s="319">
        <v>95</v>
      </c>
      <c r="H58" s="319">
        <v>520</v>
      </c>
      <c r="I58" s="319">
        <v>91</v>
      </c>
      <c r="J58" s="319">
        <v>14</v>
      </c>
      <c r="K58" s="319">
        <v>0</v>
      </c>
      <c r="L58" s="319">
        <v>0</v>
      </c>
      <c r="M58" s="320">
        <v>0</v>
      </c>
      <c r="N58" s="314"/>
      <c r="O58" s="315"/>
    </row>
    <row r="59" spans="1:15" s="182" customFormat="1" ht="12.75">
      <c r="A59" s="309"/>
      <c r="B59" s="310"/>
      <c r="C59" s="316" t="s">
        <v>353</v>
      </c>
      <c r="D59" s="99"/>
      <c r="E59" s="319">
        <v>0</v>
      </c>
      <c r="F59" s="319">
        <v>86</v>
      </c>
      <c r="G59" s="319">
        <v>9</v>
      </c>
      <c r="H59" s="319">
        <v>114</v>
      </c>
      <c r="I59" s="319">
        <v>31</v>
      </c>
      <c r="J59" s="319">
        <v>311</v>
      </c>
      <c r="K59" s="319">
        <v>0</v>
      </c>
      <c r="L59" s="319">
        <v>0</v>
      </c>
      <c r="M59" s="320">
        <v>0</v>
      </c>
      <c r="N59" s="314"/>
      <c r="O59" s="315">
        <v>0</v>
      </c>
    </row>
    <row r="60" spans="1:15" s="182" customFormat="1" ht="15" customHeight="1">
      <c r="A60" s="321"/>
      <c r="B60" s="322"/>
      <c r="C60" s="328"/>
      <c r="D60" s="104"/>
      <c r="E60" s="329"/>
      <c r="F60" s="329"/>
      <c r="G60" s="329"/>
      <c r="H60" s="329"/>
      <c r="I60" s="329"/>
      <c r="J60" s="329"/>
      <c r="K60" s="329"/>
      <c r="L60" s="329"/>
      <c r="M60" s="330"/>
      <c r="N60" s="314"/>
      <c r="O60" s="315"/>
    </row>
    <row r="61" spans="2:15" s="182" customFormat="1" ht="12.75" customHeight="1">
      <c r="B61" s="310"/>
      <c r="C61" s="311"/>
      <c r="D61" s="181"/>
      <c r="N61" s="181"/>
      <c r="O61" s="181"/>
    </row>
    <row r="62" spans="2:15" s="182" customFormat="1" ht="12.75" customHeight="1">
      <c r="B62" s="310"/>
      <c r="C62" s="311"/>
      <c r="D62" s="181"/>
      <c r="N62" s="181"/>
      <c r="O62" s="181"/>
    </row>
    <row r="63" spans="2:15" s="182" customFormat="1" ht="12.75" customHeight="1">
      <c r="B63" s="310"/>
      <c r="C63" s="311"/>
      <c r="D63" s="181"/>
      <c r="N63" s="181"/>
      <c r="O63" s="181"/>
    </row>
    <row r="64" spans="2:15" s="182" customFormat="1" ht="12.75" customHeight="1">
      <c r="B64" s="310"/>
      <c r="C64" s="311"/>
      <c r="D64" s="181"/>
      <c r="N64" s="181"/>
      <c r="O64" s="181"/>
    </row>
    <row r="65" spans="2:15" s="182" customFormat="1" ht="12.75" customHeight="1">
      <c r="B65" s="310"/>
      <c r="C65" s="311"/>
      <c r="D65" s="181"/>
      <c r="N65" s="181"/>
      <c r="O65" s="181"/>
    </row>
    <row r="66" spans="2:15" s="182" customFormat="1" ht="12.75" customHeight="1">
      <c r="B66" s="310"/>
      <c r="C66" s="311"/>
      <c r="D66" s="181"/>
      <c r="N66" s="181"/>
      <c r="O66" s="181"/>
    </row>
    <row r="67" spans="2:15" s="182" customFormat="1" ht="12.75" customHeight="1">
      <c r="B67" s="310"/>
      <c r="C67" s="311"/>
      <c r="D67" s="181"/>
      <c r="N67" s="181"/>
      <c r="O67" s="181"/>
    </row>
    <row r="68" spans="2:15" s="182" customFormat="1" ht="12.75" customHeight="1">
      <c r="B68" s="310"/>
      <c r="C68" s="311"/>
      <c r="D68" s="181"/>
      <c r="N68" s="181"/>
      <c r="O68" s="181"/>
    </row>
    <row r="69" spans="2:15" s="182" customFormat="1" ht="12.75" customHeight="1">
      <c r="B69" s="310"/>
      <c r="C69" s="311"/>
      <c r="D69" s="181"/>
      <c r="N69" s="181"/>
      <c r="O69" s="181"/>
    </row>
    <row r="70" spans="2:3" ht="12.75" customHeight="1">
      <c r="B70" s="331"/>
      <c r="C70" s="332"/>
    </row>
    <row r="71" spans="2:3" ht="12.75" customHeight="1">
      <c r="B71" s="331"/>
      <c r="C71" s="332"/>
    </row>
    <row r="72" spans="2:3" ht="12.75" customHeight="1">
      <c r="B72" s="331"/>
      <c r="C72" s="332"/>
    </row>
    <row r="73" spans="2:3" ht="12.75" customHeight="1">
      <c r="B73" s="331"/>
      <c r="C73" s="332"/>
    </row>
    <row r="74" spans="2:3" ht="12.75" customHeight="1">
      <c r="B74" s="331"/>
      <c r="C74" s="332"/>
    </row>
    <row r="75" spans="2:3" ht="12.75" customHeight="1">
      <c r="B75" s="331"/>
      <c r="C75" s="332"/>
    </row>
    <row r="76" spans="2:3" ht="12.75" customHeight="1">
      <c r="B76" s="331"/>
      <c r="C76" s="332"/>
    </row>
    <row r="77" spans="2:3" ht="12.75" customHeight="1">
      <c r="B77" s="331"/>
      <c r="C77" s="332"/>
    </row>
    <row r="78" spans="2:3" ht="12.75" customHeight="1">
      <c r="B78" s="331"/>
      <c r="C78" s="332"/>
    </row>
    <row r="79" spans="2:3" ht="12.75" customHeight="1">
      <c r="B79" s="331"/>
      <c r="C79" s="332"/>
    </row>
    <row r="80" spans="2:3" ht="12.75" customHeight="1">
      <c r="B80" s="331"/>
      <c r="C80" s="332"/>
    </row>
    <row r="81" spans="2:3" ht="12.75" customHeight="1">
      <c r="B81" s="331"/>
      <c r="C81" s="332"/>
    </row>
    <row r="82" spans="2:3" ht="12.75" customHeight="1">
      <c r="B82" s="331"/>
      <c r="C82" s="332"/>
    </row>
    <row r="83" spans="2:3" ht="12.75" customHeight="1">
      <c r="B83" s="331"/>
      <c r="C83" s="332"/>
    </row>
    <row r="84" spans="2:3" ht="12.75" customHeight="1">
      <c r="B84" s="331"/>
      <c r="C84" s="332"/>
    </row>
    <row r="85" spans="2:3" ht="12.75" customHeight="1">
      <c r="B85" s="331"/>
      <c r="C85" s="332"/>
    </row>
    <row r="86" spans="2:3" ht="12.75" customHeight="1">
      <c r="B86" s="331"/>
      <c r="C86" s="332"/>
    </row>
    <row r="87" spans="2:3" ht="12.75" customHeight="1">
      <c r="B87" s="331"/>
      <c r="C87" s="332"/>
    </row>
    <row r="88" spans="2:3" ht="12.75" customHeight="1">
      <c r="B88" s="331"/>
      <c r="C88" s="332"/>
    </row>
    <row r="89" spans="2:3" ht="12.75" customHeight="1">
      <c r="B89" s="331"/>
      <c r="C89" s="332"/>
    </row>
    <row r="90" spans="2:3" ht="12.75" customHeight="1">
      <c r="B90" s="331"/>
      <c r="C90" s="332"/>
    </row>
    <row r="91" spans="2:3" ht="12.75" customHeight="1">
      <c r="B91" s="331"/>
      <c r="C91" s="332"/>
    </row>
    <row r="92" spans="2:3" ht="12.75" customHeight="1">
      <c r="B92" s="331"/>
      <c r="C92" s="332"/>
    </row>
    <row r="93" spans="2:3" ht="12.75" customHeight="1">
      <c r="B93" s="331"/>
      <c r="C93" s="332"/>
    </row>
    <row r="94" spans="2:3" ht="12.75" customHeight="1">
      <c r="B94" s="331"/>
      <c r="C94" s="332"/>
    </row>
    <row r="95" spans="2:3" ht="12.75" customHeight="1">
      <c r="B95" s="331"/>
      <c r="C95" s="332"/>
    </row>
    <row r="96" spans="2:3" ht="12.75" customHeight="1">
      <c r="B96" s="331"/>
      <c r="C96" s="332"/>
    </row>
    <row r="97" spans="2:3" ht="12.75" customHeight="1">
      <c r="B97" s="331"/>
      <c r="C97" s="332"/>
    </row>
    <row r="98" spans="2:3" ht="12.75" customHeight="1">
      <c r="B98" s="331"/>
      <c r="C98" s="332"/>
    </row>
    <row r="99" spans="2:3" ht="12.75" customHeight="1">
      <c r="B99" s="331"/>
      <c r="C99" s="332"/>
    </row>
    <row r="100" spans="2:3" ht="12.75" customHeight="1">
      <c r="B100" s="331"/>
      <c r="C100" s="332"/>
    </row>
    <row r="101" spans="2:3" ht="12.75" customHeight="1">
      <c r="B101" s="331"/>
      <c r="C101" s="332"/>
    </row>
    <row r="102" ht="12.75" customHeight="1">
      <c r="C102" s="334"/>
    </row>
    <row r="103" ht="12.75" customHeight="1">
      <c r="C103" s="334"/>
    </row>
    <row r="104" ht="12.75" customHeight="1">
      <c r="C104" s="334"/>
    </row>
    <row r="105" ht="12.75" customHeight="1">
      <c r="C105" s="334"/>
    </row>
    <row r="106" ht="12.75" customHeight="1">
      <c r="C106" s="334"/>
    </row>
    <row r="107" ht="12.75" customHeight="1">
      <c r="C107" s="334"/>
    </row>
    <row r="108" ht="12.75" customHeight="1">
      <c r="C108" s="334"/>
    </row>
    <row r="109" ht="12.75" customHeight="1">
      <c r="C109" s="334"/>
    </row>
    <row r="110" ht="12.75" customHeight="1">
      <c r="C110" s="334"/>
    </row>
    <row r="111" ht="12.75" customHeight="1">
      <c r="C111" s="334"/>
    </row>
    <row r="112" ht="12.75" customHeight="1">
      <c r="C112" s="334"/>
    </row>
    <row r="113" ht="12.75" customHeight="1">
      <c r="C113" s="334"/>
    </row>
    <row r="114" ht="12.75" customHeight="1">
      <c r="C114" s="334"/>
    </row>
    <row r="115" ht="12.75" customHeight="1">
      <c r="C115" s="334"/>
    </row>
    <row r="116" ht="12.75" customHeight="1">
      <c r="C116" s="334"/>
    </row>
    <row r="117" ht="12.75" customHeight="1">
      <c r="C117" s="334"/>
    </row>
    <row r="118" ht="12.75" customHeight="1">
      <c r="C118" s="334"/>
    </row>
    <row r="119" ht="12.75" customHeight="1">
      <c r="C119" s="334"/>
    </row>
    <row r="120" ht="12.75" customHeight="1">
      <c r="C120" s="334"/>
    </row>
    <row r="121" ht="12.75" customHeight="1">
      <c r="C121" s="334"/>
    </row>
    <row r="122" ht="12.75" customHeight="1">
      <c r="C122" s="334"/>
    </row>
    <row r="123" ht="12.75" customHeight="1">
      <c r="C123" s="334"/>
    </row>
    <row r="124" ht="12.75" customHeight="1">
      <c r="C124" s="334"/>
    </row>
    <row r="125" ht="12.75" customHeight="1">
      <c r="C125" s="334"/>
    </row>
    <row r="126" ht="12.75" customHeight="1">
      <c r="C126" s="334"/>
    </row>
    <row r="127" ht="12.75" customHeight="1">
      <c r="C127" s="334"/>
    </row>
    <row r="128" ht="12.75" customHeight="1">
      <c r="C128" s="334"/>
    </row>
    <row r="129" ht="12.75" customHeight="1">
      <c r="C129" s="334"/>
    </row>
    <row r="130" ht="12.75" customHeight="1">
      <c r="C130" s="334"/>
    </row>
    <row r="131" ht="12.75" customHeight="1">
      <c r="C131" s="334">
        <v>0</v>
      </c>
    </row>
  </sheetData>
  <sheetProtection/>
  <mergeCells count="2">
    <mergeCell ref="D3:D4"/>
    <mergeCell ref="E3:M3"/>
  </mergeCells>
  <printOptions horizontalCentered="1"/>
  <pageMargins left="0.3937007874015748" right="0.3937007874015748" top="0.5905511811023623" bottom="0" header="0.3937007874015748" footer="0.3937007874015748"/>
  <pageSetup blackAndWhite="1" fitToHeight="27" horizontalDpi="600" verticalDpi="600" orientation="landscape" paperSize="9" scale="72" r:id="rId2"/>
  <rowBreaks count="1" manualBreakCount="1">
    <brk id="36" max="12" man="1"/>
  </rowBreaks>
  <colBreaks count="1" manualBreakCount="1">
    <brk id="13" max="5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50" customWidth="1"/>
    <col min="2" max="2" width="1.7109375" style="159" customWidth="1"/>
    <col min="3" max="3" width="50.7109375" style="50" customWidth="1"/>
    <col min="4" max="4" width="13.7109375" style="51" hidden="1" customWidth="1"/>
    <col min="5" max="13" width="14.7109375" style="50" customWidth="1"/>
    <col min="14" max="14" width="12.7109375" style="51" hidden="1" customWidth="1"/>
    <col min="15" max="15" width="11.7109375" style="51" hidden="1" customWidth="1"/>
    <col min="16" max="16384" width="9.140625" style="50" customWidth="1"/>
  </cols>
  <sheetData>
    <row r="1" spans="1:15" s="45" customFormat="1" ht="21" customHeight="1">
      <c r="A1" s="53" t="s">
        <v>123</v>
      </c>
      <c r="B1" s="42"/>
      <c r="C1" s="127"/>
      <c r="D1" s="42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</row>
    <row r="2" spans="1:15" ht="20.25" customHeight="1">
      <c r="A2" s="46" t="s">
        <v>124</v>
      </c>
      <c r="B2" s="47"/>
      <c r="C2" s="128"/>
      <c r="D2" s="47"/>
      <c r="E2" s="47"/>
      <c r="F2" s="47"/>
      <c r="G2" s="47"/>
      <c r="H2" s="48"/>
      <c r="I2" s="47"/>
      <c r="J2" s="47"/>
      <c r="K2" s="48"/>
      <c r="L2" s="48"/>
      <c r="M2" s="49"/>
      <c r="N2" s="49"/>
      <c r="O2" s="49"/>
    </row>
    <row r="3" spans="1:15" s="82" customFormat="1" ht="15" customHeight="1">
      <c r="A3" s="129"/>
      <c r="B3" s="130"/>
      <c r="C3" s="131"/>
      <c r="D3" s="125" t="s">
        <v>55</v>
      </c>
      <c r="E3" s="132" t="s">
        <v>69</v>
      </c>
      <c r="F3" s="133"/>
      <c r="G3" s="133"/>
      <c r="H3" s="133"/>
      <c r="I3" s="133"/>
      <c r="J3" s="133"/>
      <c r="K3" s="133"/>
      <c r="L3" s="132"/>
      <c r="M3" s="134"/>
      <c r="N3" s="81"/>
      <c r="O3" s="81" t="s">
        <v>51</v>
      </c>
    </row>
    <row r="4" spans="1:15" s="82" customFormat="1" ht="30" customHeight="1">
      <c r="A4" s="135" t="s">
        <v>65</v>
      </c>
      <c r="B4" s="136"/>
      <c r="C4" s="137"/>
      <c r="D4" s="126"/>
      <c r="E4" s="138" t="s">
        <v>52</v>
      </c>
      <c r="F4" s="139" t="s">
        <v>53</v>
      </c>
      <c r="G4" s="139" t="s">
        <v>5</v>
      </c>
      <c r="H4" s="140" t="s">
        <v>56</v>
      </c>
      <c r="I4" s="140" t="s">
        <v>6</v>
      </c>
      <c r="J4" s="140" t="s">
        <v>71</v>
      </c>
      <c r="K4" s="139" t="s">
        <v>57</v>
      </c>
      <c r="L4" s="138" t="s">
        <v>54</v>
      </c>
      <c r="M4" s="141" t="s">
        <v>58</v>
      </c>
      <c r="N4" s="142" t="s">
        <v>2</v>
      </c>
      <c r="O4" s="87"/>
    </row>
    <row r="5" spans="1:15" s="95" customFormat="1" ht="16.5" customHeight="1">
      <c r="A5" s="88"/>
      <c r="B5" s="89"/>
      <c r="C5" s="143"/>
      <c r="D5" s="91"/>
      <c r="E5" s="92"/>
      <c r="F5" s="92"/>
      <c r="G5" s="92"/>
      <c r="H5" s="92"/>
      <c r="I5" s="92"/>
      <c r="J5" s="92"/>
      <c r="K5" s="92"/>
      <c r="L5" s="92"/>
      <c r="M5" s="93"/>
      <c r="N5" s="94"/>
      <c r="O5" s="94"/>
    </row>
    <row r="6" spans="1:15" s="95" customFormat="1" ht="16.5" customHeight="1">
      <c r="A6" s="96" t="s">
        <v>72</v>
      </c>
      <c r="B6" s="97"/>
      <c r="C6" s="123"/>
      <c r="D6" s="144"/>
      <c r="E6" s="100"/>
      <c r="F6" s="100"/>
      <c r="G6" s="100"/>
      <c r="H6" s="100"/>
      <c r="I6" s="100"/>
      <c r="J6" s="100"/>
      <c r="K6" s="100"/>
      <c r="L6" s="100"/>
      <c r="M6" s="101"/>
      <c r="N6" s="102"/>
      <c r="O6" s="103"/>
    </row>
    <row r="7" spans="1:15" s="95" customFormat="1" ht="12.75">
      <c r="A7" s="96" t="s">
        <v>125</v>
      </c>
      <c r="B7" s="97"/>
      <c r="C7" s="98"/>
      <c r="D7" s="99"/>
      <c r="E7" s="100"/>
      <c r="F7" s="100"/>
      <c r="G7" s="100"/>
      <c r="H7" s="100"/>
      <c r="I7" s="100"/>
      <c r="J7" s="100"/>
      <c r="K7" s="100"/>
      <c r="L7" s="100"/>
      <c r="M7" s="101"/>
      <c r="N7" s="102"/>
      <c r="O7" s="103"/>
    </row>
    <row r="8" spans="1:15" s="95" customFormat="1" ht="13.5" customHeight="1">
      <c r="A8" s="96"/>
      <c r="B8" s="97"/>
      <c r="C8" s="98" t="s">
        <v>126</v>
      </c>
      <c r="D8" s="99"/>
      <c r="E8" s="145">
        <v>100</v>
      </c>
      <c r="F8" s="145">
        <v>27</v>
      </c>
      <c r="G8" s="145">
        <v>0</v>
      </c>
      <c r="H8" s="145">
        <v>12</v>
      </c>
      <c r="I8" s="145">
        <v>35</v>
      </c>
      <c r="J8" s="145">
        <v>67</v>
      </c>
      <c r="K8" s="145">
        <v>2</v>
      </c>
      <c r="L8" s="145">
        <v>11</v>
      </c>
      <c r="M8" s="146">
        <v>194</v>
      </c>
      <c r="N8" s="102"/>
      <c r="O8" s="103">
        <v>0</v>
      </c>
    </row>
    <row r="9" spans="1:15" s="95" customFormat="1" ht="25.5" customHeight="1">
      <c r="A9" s="96"/>
      <c r="B9" s="97"/>
      <c r="C9" s="98" t="s">
        <v>127</v>
      </c>
      <c r="D9" s="99"/>
      <c r="E9" s="145">
        <v>104</v>
      </c>
      <c r="F9" s="145">
        <v>38</v>
      </c>
      <c r="G9" s="145">
        <v>46</v>
      </c>
      <c r="H9" s="145">
        <v>74</v>
      </c>
      <c r="I9" s="145">
        <v>35</v>
      </c>
      <c r="J9" s="145">
        <v>79</v>
      </c>
      <c r="K9" s="145">
        <v>166</v>
      </c>
      <c r="L9" s="145">
        <v>71</v>
      </c>
      <c r="M9" s="146">
        <v>98</v>
      </c>
      <c r="N9" s="102"/>
      <c r="O9" s="103">
        <v>0</v>
      </c>
    </row>
    <row r="10" spans="1:15" s="95" customFormat="1" ht="13.5" customHeight="1">
      <c r="A10" s="96"/>
      <c r="B10" s="97"/>
      <c r="C10" s="98" t="s">
        <v>128</v>
      </c>
      <c r="D10" s="99"/>
      <c r="E10" s="145">
        <v>60</v>
      </c>
      <c r="F10" s="145">
        <v>18</v>
      </c>
      <c r="G10" s="145">
        <v>0</v>
      </c>
      <c r="H10" s="145">
        <v>8</v>
      </c>
      <c r="I10" s="145">
        <v>73</v>
      </c>
      <c r="J10" s="145">
        <v>107</v>
      </c>
      <c r="K10" s="145">
        <v>129</v>
      </c>
      <c r="L10" s="145">
        <v>51</v>
      </c>
      <c r="M10" s="146">
        <v>87</v>
      </c>
      <c r="N10" s="102"/>
      <c r="O10" s="103">
        <v>0</v>
      </c>
    </row>
    <row r="11" spans="1:15" s="95" customFormat="1" ht="13.5" customHeight="1">
      <c r="A11" s="96"/>
      <c r="B11" s="97"/>
      <c r="C11" s="98" t="s">
        <v>129</v>
      </c>
      <c r="D11" s="99"/>
      <c r="E11" s="145">
        <v>1205</v>
      </c>
      <c r="F11" s="145">
        <v>121</v>
      </c>
      <c r="G11" s="145">
        <v>78</v>
      </c>
      <c r="H11" s="145">
        <v>161</v>
      </c>
      <c r="I11" s="145">
        <v>50</v>
      </c>
      <c r="J11" s="145">
        <v>322</v>
      </c>
      <c r="K11" s="145">
        <v>18</v>
      </c>
      <c r="L11" s="145">
        <v>300</v>
      </c>
      <c r="M11" s="146">
        <v>302</v>
      </c>
      <c r="N11" s="102"/>
      <c r="O11" s="103"/>
    </row>
    <row r="12" spans="1:15" s="95" customFormat="1" ht="12.75">
      <c r="A12" s="96"/>
      <c r="B12" s="97" t="s">
        <v>130</v>
      </c>
      <c r="C12" s="98"/>
      <c r="D12" s="99"/>
      <c r="E12" s="145"/>
      <c r="F12" s="145"/>
      <c r="G12" s="145"/>
      <c r="H12" s="145"/>
      <c r="I12" s="145"/>
      <c r="J12" s="145"/>
      <c r="K12" s="145"/>
      <c r="L12" s="145"/>
      <c r="M12" s="146"/>
      <c r="N12" s="102"/>
      <c r="O12" s="103">
        <v>0</v>
      </c>
    </row>
    <row r="13" spans="1:15" s="95" customFormat="1" ht="13.5" customHeight="1">
      <c r="A13" s="96"/>
      <c r="B13" s="97"/>
      <c r="C13" s="98" t="s">
        <v>131</v>
      </c>
      <c r="D13" s="99"/>
      <c r="E13" s="145">
        <v>19</v>
      </c>
      <c r="F13" s="145">
        <v>8</v>
      </c>
      <c r="G13" s="145">
        <v>11</v>
      </c>
      <c r="H13" s="145">
        <v>10</v>
      </c>
      <c r="I13" s="145">
        <v>178</v>
      </c>
      <c r="J13" s="145">
        <v>34</v>
      </c>
      <c r="K13" s="145">
        <v>1</v>
      </c>
      <c r="L13" s="145">
        <v>2</v>
      </c>
      <c r="M13" s="146">
        <v>6</v>
      </c>
      <c r="N13" s="102"/>
      <c r="O13" s="103">
        <v>0</v>
      </c>
    </row>
    <row r="14" spans="1:15" s="95" customFormat="1" ht="25.5" customHeight="1">
      <c r="A14" s="96"/>
      <c r="B14" s="97"/>
      <c r="C14" s="98" t="s">
        <v>132</v>
      </c>
      <c r="D14" s="99"/>
      <c r="E14" s="145">
        <v>27</v>
      </c>
      <c r="F14" s="145">
        <v>3</v>
      </c>
      <c r="G14" s="145">
        <v>6</v>
      </c>
      <c r="H14" s="145">
        <v>6</v>
      </c>
      <c r="I14" s="145">
        <v>16</v>
      </c>
      <c r="J14" s="145">
        <v>24</v>
      </c>
      <c r="K14" s="145">
        <v>2</v>
      </c>
      <c r="L14" s="145">
        <v>1</v>
      </c>
      <c r="M14" s="146">
        <v>6</v>
      </c>
      <c r="N14" s="102"/>
      <c r="O14" s="103">
        <v>0</v>
      </c>
    </row>
    <row r="15" spans="1:15" s="95" customFormat="1" ht="13.5" customHeight="1">
      <c r="A15" s="96"/>
      <c r="B15" s="97"/>
      <c r="C15" s="98" t="s">
        <v>133</v>
      </c>
      <c r="D15" s="99"/>
      <c r="E15" s="145">
        <v>6529</v>
      </c>
      <c r="F15" s="145">
        <v>10185</v>
      </c>
      <c r="G15" s="145">
        <v>2264.16</v>
      </c>
      <c r="H15" s="145">
        <v>0</v>
      </c>
      <c r="I15" s="145">
        <v>20169.36</v>
      </c>
      <c r="J15" s="145">
        <v>2223</v>
      </c>
      <c r="K15" s="145">
        <v>40000</v>
      </c>
      <c r="L15" s="145">
        <v>1500</v>
      </c>
      <c r="M15" s="146">
        <v>29076</v>
      </c>
      <c r="N15" s="102"/>
      <c r="O15" s="103">
        <v>0</v>
      </c>
    </row>
    <row r="16" spans="1:15" s="95" customFormat="1" ht="25.5" customHeight="1">
      <c r="A16" s="96"/>
      <c r="B16" s="97"/>
      <c r="C16" s="98" t="s">
        <v>134</v>
      </c>
      <c r="D16" s="99"/>
      <c r="E16" s="145">
        <v>1175</v>
      </c>
      <c r="F16" s="145">
        <v>40</v>
      </c>
      <c r="G16" s="145">
        <v>0</v>
      </c>
      <c r="H16" s="145">
        <v>40</v>
      </c>
      <c r="I16" s="145">
        <v>377</v>
      </c>
      <c r="J16" s="145">
        <v>72</v>
      </c>
      <c r="K16" s="145">
        <v>18</v>
      </c>
      <c r="L16" s="145">
        <v>0</v>
      </c>
      <c r="M16" s="146">
        <v>0</v>
      </c>
      <c r="N16" s="102"/>
      <c r="O16" s="103">
        <v>0</v>
      </c>
    </row>
    <row r="17" spans="1:15" s="95" customFormat="1" ht="12.75">
      <c r="A17" s="96"/>
      <c r="B17" s="97"/>
      <c r="C17" s="98" t="s">
        <v>135</v>
      </c>
      <c r="D17" s="99"/>
      <c r="E17" s="145">
        <v>4208</v>
      </c>
      <c r="F17" s="145">
        <v>433</v>
      </c>
      <c r="G17" s="145">
        <v>648</v>
      </c>
      <c r="H17" s="145">
        <v>3269</v>
      </c>
      <c r="I17" s="145">
        <v>4362</v>
      </c>
      <c r="J17" s="145">
        <v>934</v>
      </c>
      <c r="K17" s="145">
        <v>221</v>
      </c>
      <c r="L17" s="145">
        <v>985</v>
      </c>
      <c r="M17" s="146">
        <v>145</v>
      </c>
      <c r="N17" s="102"/>
      <c r="O17" s="103"/>
    </row>
    <row r="18" spans="1:15" s="95" customFormat="1" ht="12.75">
      <c r="A18" s="96"/>
      <c r="B18" s="97" t="s">
        <v>136</v>
      </c>
      <c r="C18" s="98"/>
      <c r="D18" s="99"/>
      <c r="E18" s="145"/>
      <c r="F18" s="145"/>
      <c r="G18" s="145"/>
      <c r="H18" s="145"/>
      <c r="I18" s="145"/>
      <c r="J18" s="145"/>
      <c r="K18" s="145"/>
      <c r="L18" s="145"/>
      <c r="M18" s="146"/>
      <c r="N18" s="102"/>
      <c r="O18" s="103"/>
    </row>
    <row r="19" spans="1:15" s="95" customFormat="1" ht="25.5" customHeight="1">
      <c r="A19" s="96"/>
      <c r="B19" s="97"/>
      <c r="C19" s="98" t="s">
        <v>137</v>
      </c>
      <c r="D19" s="99"/>
      <c r="E19" s="145">
        <v>9</v>
      </c>
      <c r="F19" s="145">
        <v>87</v>
      </c>
      <c r="G19" s="145">
        <v>17</v>
      </c>
      <c r="H19" s="145">
        <v>139</v>
      </c>
      <c r="I19" s="145">
        <v>125</v>
      </c>
      <c r="J19" s="145">
        <v>45</v>
      </c>
      <c r="K19" s="145">
        <v>29</v>
      </c>
      <c r="L19" s="145">
        <v>4</v>
      </c>
      <c r="M19" s="146">
        <v>1028</v>
      </c>
      <c r="N19" s="102"/>
      <c r="O19" s="103">
        <v>0</v>
      </c>
    </row>
    <row r="20" spans="1:15" s="95" customFormat="1" ht="12.75">
      <c r="A20" s="96"/>
      <c r="B20" s="97"/>
      <c r="C20" s="98" t="s">
        <v>138</v>
      </c>
      <c r="D20" s="99"/>
      <c r="E20" s="145">
        <v>10</v>
      </c>
      <c r="F20" s="145">
        <v>119</v>
      </c>
      <c r="G20" s="145">
        <v>81</v>
      </c>
      <c r="H20" s="145">
        <v>18</v>
      </c>
      <c r="I20" s="145">
        <v>12</v>
      </c>
      <c r="J20" s="145">
        <v>53</v>
      </c>
      <c r="K20" s="145">
        <v>197</v>
      </c>
      <c r="L20" s="145">
        <v>40</v>
      </c>
      <c r="M20" s="146">
        <v>327</v>
      </c>
      <c r="N20" s="102"/>
      <c r="O20" s="103">
        <v>0</v>
      </c>
    </row>
    <row r="21" spans="1:15" s="95" customFormat="1" ht="12.75">
      <c r="A21" s="96"/>
      <c r="B21" s="97" t="s">
        <v>139</v>
      </c>
      <c r="C21" s="98"/>
      <c r="D21" s="99"/>
      <c r="E21" s="145"/>
      <c r="F21" s="145"/>
      <c r="G21" s="145"/>
      <c r="H21" s="145"/>
      <c r="I21" s="145"/>
      <c r="J21" s="145"/>
      <c r="K21" s="145"/>
      <c r="L21" s="145"/>
      <c r="M21" s="146"/>
      <c r="N21" s="102"/>
      <c r="O21" s="103"/>
    </row>
    <row r="22" spans="1:15" s="95" customFormat="1" ht="12.75">
      <c r="A22" s="96"/>
      <c r="B22" s="97"/>
      <c r="C22" s="98" t="s">
        <v>140</v>
      </c>
      <c r="D22" s="99"/>
      <c r="E22" s="145">
        <v>12</v>
      </c>
      <c r="F22" s="145">
        <v>29</v>
      </c>
      <c r="G22" s="145">
        <v>15</v>
      </c>
      <c r="H22" s="145">
        <v>3</v>
      </c>
      <c r="I22" s="145">
        <v>12</v>
      </c>
      <c r="J22" s="145">
        <v>13</v>
      </c>
      <c r="K22" s="145">
        <v>12</v>
      </c>
      <c r="L22" s="145">
        <v>2</v>
      </c>
      <c r="M22" s="146">
        <v>58</v>
      </c>
      <c r="N22" s="102"/>
      <c r="O22" s="103">
        <v>0</v>
      </c>
    </row>
    <row r="23" spans="1:15" s="95" customFormat="1" ht="12.75">
      <c r="A23" s="96" t="s">
        <v>141</v>
      </c>
      <c r="B23" s="97"/>
      <c r="C23" s="98"/>
      <c r="D23" s="99"/>
      <c r="E23" s="145"/>
      <c r="F23" s="145"/>
      <c r="G23" s="145"/>
      <c r="H23" s="145"/>
      <c r="I23" s="145"/>
      <c r="J23" s="145"/>
      <c r="K23" s="145"/>
      <c r="L23" s="145"/>
      <c r="M23" s="146"/>
      <c r="N23" s="102"/>
      <c r="O23" s="103">
        <v>0</v>
      </c>
    </row>
    <row r="24" spans="1:15" s="95" customFormat="1" ht="12.75">
      <c r="A24" s="96"/>
      <c r="B24" s="97" t="s">
        <v>142</v>
      </c>
      <c r="C24" s="98"/>
      <c r="D24" s="99"/>
      <c r="E24" s="145"/>
      <c r="F24" s="145"/>
      <c r="G24" s="145"/>
      <c r="H24" s="145"/>
      <c r="I24" s="145"/>
      <c r="J24" s="145"/>
      <c r="K24" s="145"/>
      <c r="L24" s="145"/>
      <c r="M24" s="146"/>
      <c r="N24" s="102"/>
      <c r="O24" s="103">
        <v>0</v>
      </c>
    </row>
    <row r="25" spans="1:15" s="95" customFormat="1" ht="12.75">
      <c r="A25" s="96"/>
      <c r="B25" s="97"/>
      <c r="C25" s="98" t="s">
        <v>143</v>
      </c>
      <c r="D25" s="99"/>
      <c r="E25" s="145">
        <v>14</v>
      </c>
      <c r="F25" s="145">
        <v>76</v>
      </c>
      <c r="G25" s="145">
        <v>43</v>
      </c>
      <c r="H25" s="145">
        <v>40</v>
      </c>
      <c r="I25" s="145">
        <v>71</v>
      </c>
      <c r="J25" s="145">
        <v>161</v>
      </c>
      <c r="K25" s="145">
        <v>35</v>
      </c>
      <c r="L25" s="145">
        <v>108</v>
      </c>
      <c r="M25" s="146">
        <v>117</v>
      </c>
      <c r="N25" s="102"/>
      <c r="O25" s="103">
        <v>0</v>
      </c>
    </row>
    <row r="26" spans="1:15" s="95" customFormat="1" ht="12.75">
      <c r="A26" s="96"/>
      <c r="B26" s="97"/>
      <c r="C26" s="98" t="s">
        <v>144</v>
      </c>
      <c r="D26" s="99"/>
      <c r="E26" s="145">
        <v>972</v>
      </c>
      <c r="F26" s="145">
        <v>526</v>
      </c>
      <c r="G26" s="145">
        <v>171</v>
      </c>
      <c r="H26" s="145">
        <v>6096</v>
      </c>
      <c r="I26" s="145">
        <v>5460</v>
      </c>
      <c r="J26" s="145">
        <v>18119</v>
      </c>
      <c r="K26" s="145">
        <v>209</v>
      </c>
      <c r="L26" s="145">
        <v>289</v>
      </c>
      <c r="M26" s="146">
        <v>55</v>
      </c>
      <c r="N26" s="102"/>
      <c r="O26" s="103">
        <v>0</v>
      </c>
    </row>
    <row r="27" spans="1:15" s="95" customFormat="1" ht="12.75">
      <c r="A27" s="96"/>
      <c r="B27" s="97" t="s">
        <v>145</v>
      </c>
      <c r="C27" s="98"/>
      <c r="D27" s="99"/>
      <c r="E27" s="145"/>
      <c r="F27" s="145"/>
      <c r="G27" s="145"/>
      <c r="H27" s="145"/>
      <c r="I27" s="145"/>
      <c r="J27" s="145"/>
      <c r="K27" s="145"/>
      <c r="L27" s="145"/>
      <c r="M27" s="146"/>
      <c r="N27" s="102"/>
      <c r="O27" s="103">
        <v>0</v>
      </c>
    </row>
    <row r="28" spans="1:15" s="95" customFormat="1" ht="12.75">
      <c r="A28" s="96"/>
      <c r="B28" s="97"/>
      <c r="C28" s="98" t="s">
        <v>146</v>
      </c>
      <c r="D28" s="99"/>
      <c r="E28" s="145">
        <v>1169</v>
      </c>
      <c r="F28" s="145">
        <v>92</v>
      </c>
      <c r="G28" s="145">
        <v>5</v>
      </c>
      <c r="H28" s="145">
        <v>6931</v>
      </c>
      <c r="I28" s="145">
        <v>1009</v>
      </c>
      <c r="J28" s="145">
        <v>320</v>
      </c>
      <c r="K28" s="145">
        <v>156</v>
      </c>
      <c r="L28" s="145">
        <v>398</v>
      </c>
      <c r="M28" s="146">
        <v>86</v>
      </c>
      <c r="N28" s="102"/>
      <c r="O28" s="103">
        <v>0</v>
      </c>
    </row>
    <row r="29" spans="1:15" s="95" customFormat="1" ht="12.75">
      <c r="A29" s="96"/>
      <c r="B29" s="97"/>
      <c r="C29" s="98" t="s">
        <v>147</v>
      </c>
      <c r="D29" s="99"/>
      <c r="E29" s="145">
        <v>542</v>
      </c>
      <c r="F29" s="145">
        <v>82</v>
      </c>
      <c r="G29" s="145">
        <v>5</v>
      </c>
      <c r="H29" s="145">
        <v>227</v>
      </c>
      <c r="I29" s="145">
        <v>937</v>
      </c>
      <c r="J29" s="145">
        <v>64</v>
      </c>
      <c r="K29" s="145">
        <v>101</v>
      </c>
      <c r="L29" s="145">
        <v>102</v>
      </c>
      <c r="M29" s="146">
        <v>31</v>
      </c>
      <c r="N29" s="102"/>
      <c r="O29" s="103"/>
    </row>
    <row r="30" spans="1:15" s="95" customFormat="1" ht="12.75">
      <c r="A30" s="96"/>
      <c r="B30" s="97"/>
      <c r="C30" s="98" t="s">
        <v>148</v>
      </c>
      <c r="D30" s="99"/>
      <c r="E30" s="145">
        <v>2515</v>
      </c>
      <c r="F30" s="145">
        <v>39</v>
      </c>
      <c r="G30" s="145">
        <v>24</v>
      </c>
      <c r="H30" s="145">
        <v>10</v>
      </c>
      <c r="I30" s="145">
        <v>28</v>
      </c>
      <c r="J30" s="145">
        <v>133</v>
      </c>
      <c r="K30" s="145">
        <v>107</v>
      </c>
      <c r="L30" s="145">
        <v>17</v>
      </c>
      <c r="M30" s="146">
        <v>10</v>
      </c>
      <c r="N30" s="102"/>
      <c r="O30" s="103">
        <v>0</v>
      </c>
    </row>
    <row r="31" spans="1:15" s="95" customFormat="1" ht="12.75">
      <c r="A31" s="96"/>
      <c r="B31" s="97" t="s">
        <v>149</v>
      </c>
      <c r="C31" s="98"/>
      <c r="D31" s="99"/>
      <c r="E31" s="145"/>
      <c r="F31" s="145"/>
      <c r="G31" s="145"/>
      <c r="H31" s="145"/>
      <c r="I31" s="145"/>
      <c r="J31" s="145"/>
      <c r="K31" s="145"/>
      <c r="L31" s="145"/>
      <c r="M31" s="146"/>
      <c r="N31" s="102"/>
      <c r="O31" s="103">
        <v>0</v>
      </c>
    </row>
    <row r="32" spans="1:15" s="95" customFormat="1" ht="12.75">
      <c r="A32" s="96"/>
      <c r="B32" s="97"/>
      <c r="C32" s="98" t="s">
        <v>150</v>
      </c>
      <c r="D32" s="99"/>
      <c r="E32" s="145">
        <v>4</v>
      </c>
      <c r="F32" s="145">
        <v>3</v>
      </c>
      <c r="G32" s="145">
        <v>4</v>
      </c>
      <c r="H32" s="145">
        <v>4</v>
      </c>
      <c r="I32" s="145">
        <v>4</v>
      </c>
      <c r="J32" s="145">
        <v>1</v>
      </c>
      <c r="K32" s="145">
        <v>4</v>
      </c>
      <c r="L32" s="145">
        <v>4</v>
      </c>
      <c r="M32" s="146">
        <v>4</v>
      </c>
      <c r="N32" s="102"/>
      <c r="O32" s="103">
        <v>0</v>
      </c>
    </row>
    <row r="33" spans="1:15" s="95" customFormat="1" ht="12.75">
      <c r="A33" s="96"/>
      <c r="B33" s="97"/>
      <c r="C33" s="98" t="s">
        <v>151</v>
      </c>
      <c r="D33" s="99"/>
      <c r="E33" s="145">
        <v>8588</v>
      </c>
      <c r="F33" s="145">
        <v>6421</v>
      </c>
      <c r="G33" s="145">
        <v>12014</v>
      </c>
      <c r="H33" s="145">
        <v>47882</v>
      </c>
      <c r="I33" s="145">
        <v>300</v>
      </c>
      <c r="J33" s="145">
        <v>34866</v>
      </c>
      <c r="K33" s="145">
        <v>558</v>
      </c>
      <c r="L33" s="145">
        <v>1232</v>
      </c>
      <c r="M33" s="146">
        <v>1231</v>
      </c>
      <c r="N33" s="102"/>
      <c r="O33" s="103">
        <v>0</v>
      </c>
    </row>
    <row r="34" spans="1:15" s="95" customFormat="1" ht="12.75">
      <c r="A34" s="96" t="s">
        <v>152</v>
      </c>
      <c r="B34" s="97"/>
      <c r="C34" s="98"/>
      <c r="D34" s="104"/>
      <c r="E34" s="145"/>
      <c r="F34" s="145"/>
      <c r="G34" s="145"/>
      <c r="H34" s="145"/>
      <c r="I34" s="145"/>
      <c r="J34" s="145"/>
      <c r="K34" s="145"/>
      <c r="L34" s="145"/>
      <c r="M34" s="146"/>
      <c r="N34" s="102"/>
      <c r="O34" s="103">
        <v>0</v>
      </c>
    </row>
    <row r="35" spans="1:15" s="95" customFormat="1" ht="12.75">
      <c r="A35" s="96"/>
      <c r="B35" s="97" t="s">
        <v>153</v>
      </c>
      <c r="C35" s="98"/>
      <c r="D35" s="115"/>
      <c r="E35" s="145"/>
      <c r="F35" s="145"/>
      <c r="G35" s="145"/>
      <c r="H35" s="145"/>
      <c r="I35" s="145"/>
      <c r="J35" s="145"/>
      <c r="K35" s="145"/>
      <c r="L35" s="145"/>
      <c r="M35" s="146"/>
      <c r="N35" s="102"/>
      <c r="O35" s="103">
        <v>0</v>
      </c>
    </row>
    <row r="36" spans="1:15" s="95" customFormat="1" ht="12.75">
      <c r="A36" s="96"/>
      <c r="B36" s="97"/>
      <c r="C36" s="98" t="s">
        <v>154</v>
      </c>
      <c r="D36" s="99"/>
      <c r="E36" s="145">
        <v>1510999</v>
      </c>
      <c r="F36" s="145">
        <v>46572</v>
      </c>
      <c r="G36" s="145">
        <v>117004</v>
      </c>
      <c r="H36" s="145">
        <v>997348</v>
      </c>
      <c r="I36" s="145">
        <v>642725</v>
      </c>
      <c r="J36" s="145">
        <v>528438</v>
      </c>
      <c r="K36" s="145">
        <v>44265</v>
      </c>
      <c r="L36" s="145">
        <v>265861</v>
      </c>
      <c r="M36" s="146">
        <v>88913</v>
      </c>
      <c r="N36" s="102"/>
      <c r="O36" s="103"/>
    </row>
    <row r="37" spans="1:15" s="95" customFormat="1" ht="12.75">
      <c r="A37" s="96"/>
      <c r="B37" s="97"/>
      <c r="C37" s="98" t="s">
        <v>155</v>
      </c>
      <c r="D37" s="99"/>
      <c r="E37" s="145">
        <v>3229</v>
      </c>
      <c r="F37" s="145">
        <v>117</v>
      </c>
      <c r="G37" s="145">
        <v>88</v>
      </c>
      <c r="H37" s="145">
        <v>1544</v>
      </c>
      <c r="I37" s="145">
        <v>6675</v>
      </c>
      <c r="J37" s="145">
        <v>48396</v>
      </c>
      <c r="K37" s="145">
        <v>0</v>
      </c>
      <c r="L37" s="145">
        <v>895</v>
      </c>
      <c r="M37" s="146">
        <v>2822</v>
      </c>
      <c r="N37" s="102"/>
      <c r="O37" s="103"/>
    </row>
    <row r="38" spans="1:15" s="95" customFormat="1" ht="12.75">
      <c r="A38" s="96"/>
      <c r="B38" s="97"/>
      <c r="C38" s="98" t="s">
        <v>156</v>
      </c>
      <c r="D38" s="99"/>
      <c r="E38" s="145">
        <v>1144</v>
      </c>
      <c r="F38" s="145">
        <v>434</v>
      </c>
      <c r="G38" s="145">
        <v>3848</v>
      </c>
      <c r="H38" s="145">
        <v>235</v>
      </c>
      <c r="I38" s="145">
        <v>8881</v>
      </c>
      <c r="J38" s="145">
        <v>4497</v>
      </c>
      <c r="K38" s="145">
        <v>172</v>
      </c>
      <c r="L38" s="145">
        <v>1925</v>
      </c>
      <c r="M38" s="146">
        <v>12855</v>
      </c>
      <c r="N38" s="102"/>
      <c r="O38" s="103">
        <v>0</v>
      </c>
    </row>
    <row r="39" spans="1:15" s="95" customFormat="1" ht="12.75">
      <c r="A39" s="96"/>
      <c r="B39" s="97"/>
      <c r="C39" s="98" t="s">
        <v>157</v>
      </c>
      <c r="D39" s="99"/>
      <c r="E39" s="145">
        <v>197673</v>
      </c>
      <c r="F39" s="145">
        <v>81985</v>
      </c>
      <c r="G39" s="145">
        <v>57161</v>
      </c>
      <c r="H39" s="145">
        <v>4147</v>
      </c>
      <c r="I39" s="145">
        <v>44097</v>
      </c>
      <c r="J39" s="145">
        <v>116424</v>
      </c>
      <c r="K39" s="145">
        <v>22935</v>
      </c>
      <c r="L39" s="145">
        <v>144706</v>
      </c>
      <c r="M39" s="146">
        <v>6793</v>
      </c>
      <c r="N39" s="102"/>
      <c r="O39" s="103">
        <v>0</v>
      </c>
    </row>
    <row r="40" spans="1:15" s="95" customFormat="1" ht="12.75">
      <c r="A40" s="96"/>
      <c r="B40" s="97"/>
      <c r="C40" s="98" t="s">
        <v>158</v>
      </c>
      <c r="D40" s="99"/>
      <c r="E40" s="145">
        <v>807</v>
      </c>
      <c r="F40" s="145">
        <v>1996</v>
      </c>
      <c r="G40" s="145">
        <v>1565</v>
      </c>
      <c r="H40" s="145">
        <v>426438</v>
      </c>
      <c r="I40" s="145">
        <v>8772</v>
      </c>
      <c r="J40" s="145">
        <v>3677654</v>
      </c>
      <c r="K40" s="145">
        <v>117</v>
      </c>
      <c r="L40" s="145">
        <v>7177</v>
      </c>
      <c r="M40" s="146">
        <v>3516</v>
      </c>
      <c r="N40" s="102"/>
      <c r="O40" s="103"/>
    </row>
    <row r="41" spans="1:15" s="95" customFormat="1" ht="12.75">
      <c r="A41" s="96"/>
      <c r="B41" s="97" t="s">
        <v>159</v>
      </c>
      <c r="C41" s="98"/>
      <c r="D41" s="99"/>
      <c r="E41" s="145"/>
      <c r="F41" s="145"/>
      <c r="G41" s="145"/>
      <c r="H41" s="145"/>
      <c r="I41" s="145"/>
      <c r="J41" s="145"/>
      <c r="K41" s="145"/>
      <c r="L41" s="145"/>
      <c r="M41" s="146"/>
      <c r="N41" s="102"/>
      <c r="O41" s="103"/>
    </row>
    <row r="42" spans="1:15" s="95" customFormat="1" ht="12.75">
      <c r="A42" s="96"/>
      <c r="B42" s="97"/>
      <c r="C42" s="98" t="s">
        <v>160</v>
      </c>
      <c r="D42" s="99"/>
      <c r="E42" s="145">
        <v>733</v>
      </c>
      <c r="F42" s="145">
        <v>6385</v>
      </c>
      <c r="G42" s="145">
        <v>16510</v>
      </c>
      <c r="H42" s="145">
        <v>704</v>
      </c>
      <c r="I42" s="145">
        <v>2245</v>
      </c>
      <c r="J42" s="145">
        <v>1274</v>
      </c>
      <c r="K42" s="145">
        <v>145</v>
      </c>
      <c r="L42" s="145">
        <v>2773</v>
      </c>
      <c r="M42" s="146">
        <v>257</v>
      </c>
      <c r="N42" s="102"/>
      <c r="O42" s="103"/>
    </row>
    <row r="43" spans="1:15" s="95" customFormat="1" ht="12.75">
      <c r="A43" s="118"/>
      <c r="B43" s="119"/>
      <c r="C43" s="120" t="s">
        <v>161</v>
      </c>
      <c r="D43" s="104"/>
      <c r="E43" s="147">
        <v>30</v>
      </c>
      <c r="F43" s="147">
        <v>48</v>
      </c>
      <c r="G43" s="147">
        <v>0</v>
      </c>
      <c r="H43" s="147">
        <v>341</v>
      </c>
      <c r="I43" s="147">
        <v>35</v>
      </c>
      <c r="J43" s="147">
        <v>29</v>
      </c>
      <c r="K43" s="147">
        <v>15</v>
      </c>
      <c r="L43" s="147">
        <v>42</v>
      </c>
      <c r="M43" s="148">
        <v>104</v>
      </c>
      <c r="N43" s="149"/>
      <c r="O43" s="103"/>
    </row>
    <row r="44" spans="1:15" s="95" customFormat="1" ht="12.75">
      <c r="A44" s="96"/>
      <c r="B44" s="97" t="s">
        <v>162</v>
      </c>
      <c r="C44" s="98"/>
      <c r="D44" s="99"/>
      <c r="E44" s="145"/>
      <c r="F44" s="145"/>
      <c r="G44" s="145"/>
      <c r="H44" s="145"/>
      <c r="I44" s="145"/>
      <c r="J44" s="145"/>
      <c r="K44" s="145"/>
      <c r="L44" s="145"/>
      <c r="M44" s="146"/>
      <c r="N44" s="102"/>
      <c r="O44" s="103"/>
    </row>
    <row r="45" spans="1:15" s="95" customFormat="1" ht="12.75">
      <c r="A45" s="96"/>
      <c r="B45" s="97"/>
      <c r="C45" s="98" t="s">
        <v>163</v>
      </c>
      <c r="D45" s="99"/>
      <c r="E45" s="145">
        <v>850</v>
      </c>
      <c r="F45" s="145">
        <v>347</v>
      </c>
      <c r="G45" s="145">
        <v>2006</v>
      </c>
      <c r="H45" s="145">
        <v>1004</v>
      </c>
      <c r="I45" s="145">
        <v>548</v>
      </c>
      <c r="J45" s="145">
        <v>586</v>
      </c>
      <c r="K45" s="145">
        <v>202</v>
      </c>
      <c r="L45" s="145">
        <v>419</v>
      </c>
      <c r="M45" s="146">
        <v>305</v>
      </c>
      <c r="N45" s="102"/>
      <c r="O45" s="103">
        <v>0</v>
      </c>
    </row>
    <row r="46" spans="1:15" s="95" customFormat="1" ht="12.75">
      <c r="A46" s="96"/>
      <c r="B46" s="97" t="s">
        <v>164</v>
      </c>
      <c r="C46" s="98"/>
      <c r="D46" s="99"/>
      <c r="E46" s="145"/>
      <c r="F46" s="145"/>
      <c r="G46" s="145"/>
      <c r="H46" s="145"/>
      <c r="I46" s="145"/>
      <c r="J46" s="145"/>
      <c r="K46" s="145"/>
      <c r="L46" s="145"/>
      <c r="M46" s="146"/>
      <c r="N46" s="102"/>
      <c r="O46" s="103">
        <v>0</v>
      </c>
    </row>
    <row r="47" spans="1:15" s="95" customFormat="1" ht="12.75">
      <c r="A47" s="96"/>
      <c r="B47" s="97"/>
      <c r="C47" s="98" t="s">
        <v>165</v>
      </c>
      <c r="D47" s="104"/>
      <c r="E47" s="145">
        <v>123113</v>
      </c>
      <c r="F47" s="145">
        <v>197934</v>
      </c>
      <c r="G47" s="145">
        <v>52917</v>
      </c>
      <c r="H47" s="145">
        <v>115775</v>
      </c>
      <c r="I47" s="145">
        <v>60750</v>
      </c>
      <c r="J47" s="145">
        <v>113653</v>
      </c>
      <c r="K47" s="145">
        <v>27832</v>
      </c>
      <c r="L47" s="145">
        <v>190195</v>
      </c>
      <c r="M47" s="146">
        <v>130912</v>
      </c>
      <c r="N47" s="102"/>
      <c r="O47" s="103"/>
    </row>
    <row r="48" spans="1:15" s="95" customFormat="1" ht="12.75">
      <c r="A48" s="96"/>
      <c r="B48" s="97"/>
      <c r="C48" s="98" t="s">
        <v>166</v>
      </c>
      <c r="D48" s="99"/>
      <c r="E48" s="145">
        <v>186413</v>
      </c>
      <c r="F48" s="145">
        <v>223144</v>
      </c>
      <c r="G48" s="145">
        <v>106050</v>
      </c>
      <c r="H48" s="145">
        <v>157928</v>
      </c>
      <c r="I48" s="145">
        <v>62716</v>
      </c>
      <c r="J48" s="145">
        <v>130878</v>
      </c>
      <c r="K48" s="145">
        <v>28346</v>
      </c>
      <c r="L48" s="145">
        <v>230871</v>
      </c>
      <c r="M48" s="146">
        <v>156818</v>
      </c>
      <c r="N48" s="102"/>
      <c r="O48" s="103">
        <v>0</v>
      </c>
    </row>
    <row r="49" spans="1:15" s="95" customFormat="1" ht="13.5" customHeight="1">
      <c r="A49" s="150" t="s">
        <v>167</v>
      </c>
      <c r="B49" s="151"/>
      <c r="C49" s="152"/>
      <c r="D49" s="99"/>
      <c r="E49" s="145"/>
      <c r="F49" s="145"/>
      <c r="G49" s="145"/>
      <c r="H49" s="145"/>
      <c r="I49" s="145"/>
      <c r="J49" s="145"/>
      <c r="K49" s="145"/>
      <c r="L49" s="145"/>
      <c r="M49" s="146"/>
      <c r="N49" s="102"/>
      <c r="O49" s="103"/>
    </row>
    <row r="50" spans="1:15" s="95" customFormat="1" ht="12.75">
      <c r="A50" s="96"/>
      <c r="B50" s="97" t="s">
        <v>168</v>
      </c>
      <c r="C50" s="98"/>
      <c r="D50" s="99"/>
      <c r="E50" s="145"/>
      <c r="F50" s="145"/>
      <c r="G50" s="145"/>
      <c r="H50" s="145"/>
      <c r="I50" s="145"/>
      <c r="J50" s="145"/>
      <c r="K50" s="145"/>
      <c r="L50" s="145"/>
      <c r="M50" s="146"/>
      <c r="N50" s="102"/>
      <c r="O50" s="103">
        <v>0</v>
      </c>
    </row>
    <row r="51" spans="1:15" s="95" customFormat="1" ht="12.75">
      <c r="A51" s="96"/>
      <c r="B51" s="97"/>
      <c r="C51" s="98" t="s">
        <v>169</v>
      </c>
      <c r="D51" s="99"/>
      <c r="E51" s="145">
        <v>24</v>
      </c>
      <c r="F51" s="145">
        <v>5</v>
      </c>
      <c r="G51" s="145">
        <v>43</v>
      </c>
      <c r="H51" s="145">
        <v>4</v>
      </c>
      <c r="I51" s="145">
        <v>15</v>
      </c>
      <c r="J51" s="145">
        <v>4</v>
      </c>
      <c r="K51" s="145">
        <v>6</v>
      </c>
      <c r="L51" s="145">
        <v>10</v>
      </c>
      <c r="M51" s="146">
        <v>91</v>
      </c>
      <c r="N51" s="102"/>
      <c r="O51" s="103"/>
    </row>
    <row r="52" spans="1:15" s="95" customFormat="1" ht="12.75">
      <c r="A52" s="96"/>
      <c r="B52" s="97" t="s">
        <v>170</v>
      </c>
      <c r="C52" s="98"/>
      <c r="D52" s="99"/>
      <c r="E52" s="145"/>
      <c r="F52" s="145"/>
      <c r="G52" s="145"/>
      <c r="H52" s="145"/>
      <c r="I52" s="145"/>
      <c r="J52" s="145"/>
      <c r="K52" s="145"/>
      <c r="L52" s="145"/>
      <c r="M52" s="146"/>
      <c r="N52" s="102"/>
      <c r="O52" s="103">
        <v>0</v>
      </c>
    </row>
    <row r="53" spans="1:15" s="95" customFormat="1" ht="13.5" customHeight="1">
      <c r="A53" s="96"/>
      <c r="B53" s="97"/>
      <c r="C53" s="98" t="s">
        <v>171</v>
      </c>
      <c r="D53" s="99"/>
      <c r="E53" s="145">
        <v>28</v>
      </c>
      <c r="F53" s="145">
        <v>38</v>
      </c>
      <c r="G53" s="145">
        <v>16</v>
      </c>
      <c r="H53" s="145">
        <v>2</v>
      </c>
      <c r="I53" s="145">
        <v>17</v>
      </c>
      <c r="J53" s="145">
        <v>27</v>
      </c>
      <c r="K53" s="145">
        <v>7</v>
      </c>
      <c r="L53" s="145">
        <v>94</v>
      </c>
      <c r="M53" s="146">
        <v>149</v>
      </c>
      <c r="N53" s="102"/>
      <c r="O53" s="103"/>
    </row>
    <row r="54" spans="1:15" s="95" customFormat="1" ht="12.75">
      <c r="A54" s="96"/>
      <c r="B54" s="97"/>
      <c r="C54" s="98" t="s">
        <v>172</v>
      </c>
      <c r="D54" s="99"/>
      <c r="E54" s="145">
        <v>5</v>
      </c>
      <c r="F54" s="145">
        <v>9</v>
      </c>
      <c r="G54" s="145">
        <v>8</v>
      </c>
      <c r="H54" s="145">
        <v>6</v>
      </c>
      <c r="I54" s="145">
        <v>4</v>
      </c>
      <c r="J54" s="145">
        <v>4</v>
      </c>
      <c r="K54" s="145">
        <v>3</v>
      </c>
      <c r="L54" s="145">
        <v>6</v>
      </c>
      <c r="M54" s="146">
        <v>168</v>
      </c>
      <c r="N54" s="102"/>
      <c r="O54" s="103"/>
    </row>
    <row r="55" spans="1:15" s="95" customFormat="1" ht="12.75">
      <c r="A55" s="96"/>
      <c r="B55" s="97"/>
      <c r="C55" s="98" t="s">
        <v>173</v>
      </c>
      <c r="D55" s="99"/>
      <c r="E55" s="145">
        <v>9</v>
      </c>
      <c r="F55" s="145">
        <v>6</v>
      </c>
      <c r="G55" s="145">
        <v>6</v>
      </c>
      <c r="H55" s="145">
        <v>8</v>
      </c>
      <c r="I55" s="145">
        <v>7</v>
      </c>
      <c r="J55" s="145">
        <v>331</v>
      </c>
      <c r="K55" s="145">
        <v>12</v>
      </c>
      <c r="L55" s="145">
        <v>5</v>
      </c>
      <c r="M55" s="146">
        <v>18</v>
      </c>
      <c r="N55" s="102"/>
      <c r="O55" s="103">
        <v>0</v>
      </c>
    </row>
    <row r="56" spans="1:15" s="95" customFormat="1" ht="12.75">
      <c r="A56" s="96" t="s">
        <v>174</v>
      </c>
      <c r="B56" s="97"/>
      <c r="C56" s="98"/>
      <c r="D56" s="99"/>
      <c r="E56" s="145"/>
      <c r="F56" s="145"/>
      <c r="G56" s="145"/>
      <c r="H56" s="145"/>
      <c r="I56" s="145"/>
      <c r="J56" s="145"/>
      <c r="K56" s="145"/>
      <c r="L56" s="145"/>
      <c r="M56" s="146"/>
      <c r="N56" s="102"/>
      <c r="O56" s="103">
        <v>0</v>
      </c>
    </row>
    <row r="57" spans="1:15" s="95" customFormat="1" ht="12.75">
      <c r="A57" s="96"/>
      <c r="B57" s="97" t="s">
        <v>175</v>
      </c>
      <c r="C57" s="98"/>
      <c r="D57" s="99"/>
      <c r="E57" s="145"/>
      <c r="F57" s="145"/>
      <c r="G57" s="145"/>
      <c r="H57" s="145"/>
      <c r="I57" s="145"/>
      <c r="J57" s="145"/>
      <c r="K57" s="145"/>
      <c r="L57" s="145"/>
      <c r="M57" s="146"/>
      <c r="N57" s="102"/>
      <c r="O57" s="103"/>
    </row>
    <row r="58" spans="1:15" s="95" customFormat="1" ht="25.5" customHeight="1">
      <c r="A58" s="96"/>
      <c r="B58" s="97"/>
      <c r="C58" s="98" t="s">
        <v>176</v>
      </c>
      <c r="D58" s="99"/>
      <c r="E58" s="145">
        <v>386</v>
      </c>
      <c r="F58" s="145">
        <v>24</v>
      </c>
      <c r="G58" s="145">
        <v>26</v>
      </c>
      <c r="H58" s="145">
        <v>18</v>
      </c>
      <c r="I58" s="145">
        <v>183</v>
      </c>
      <c r="J58" s="145">
        <v>117</v>
      </c>
      <c r="K58" s="145">
        <v>7</v>
      </c>
      <c r="L58" s="145">
        <v>11</v>
      </c>
      <c r="M58" s="146">
        <v>65</v>
      </c>
      <c r="N58" s="102"/>
      <c r="O58" s="103">
        <v>0</v>
      </c>
    </row>
    <row r="59" spans="1:15" s="95" customFormat="1" ht="13.5" customHeight="1">
      <c r="A59" s="96"/>
      <c r="B59" s="97"/>
      <c r="C59" s="98" t="s">
        <v>177</v>
      </c>
      <c r="D59" s="99"/>
      <c r="E59" s="145">
        <v>2114</v>
      </c>
      <c r="F59" s="145">
        <v>1416</v>
      </c>
      <c r="G59" s="145">
        <v>107</v>
      </c>
      <c r="H59" s="145">
        <v>1338</v>
      </c>
      <c r="I59" s="145">
        <v>5074</v>
      </c>
      <c r="J59" s="145">
        <v>6395</v>
      </c>
      <c r="K59" s="145">
        <v>509</v>
      </c>
      <c r="L59" s="145">
        <v>748</v>
      </c>
      <c r="M59" s="146">
        <v>1278</v>
      </c>
      <c r="N59" s="102"/>
      <c r="O59" s="103"/>
    </row>
    <row r="60" spans="1:15" s="95" customFormat="1" ht="12.75">
      <c r="A60" s="96"/>
      <c r="B60" s="97"/>
      <c r="C60" s="98" t="s">
        <v>178</v>
      </c>
      <c r="D60" s="99"/>
      <c r="E60" s="145">
        <v>469</v>
      </c>
      <c r="F60" s="145">
        <v>82</v>
      </c>
      <c r="G60" s="145">
        <v>60</v>
      </c>
      <c r="H60" s="145">
        <v>22</v>
      </c>
      <c r="I60" s="145">
        <v>383</v>
      </c>
      <c r="J60" s="145">
        <v>11</v>
      </c>
      <c r="K60" s="145">
        <v>24</v>
      </c>
      <c r="L60" s="145">
        <v>7</v>
      </c>
      <c r="M60" s="146">
        <v>9</v>
      </c>
      <c r="N60" s="102"/>
      <c r="O60" s="103">
        <v>0</v>
      </c>
    </row>
    <row r="61" spans="1:15" s="95" customFormat="1" ht="12.75">
      <c r="A61" s="96"/>
      <c r="B61" s="97" t="s">
        <v>179</v>
      </c>
      <c r="C61" s="98"/>
      <c r="D61" s="99"/>
      <c r="E61" s="145"/>
      <c r="F61" s="145"/>
      <c r="G61" s="145"/>
      <c r="H61" s="145"/>
      <c r="I61" s="145"/>
      <c r="J61" s="145"/>
      <c r="K61" s="145"/>
      <c r="L61" s="145"/>
      <c r="M61" s="146"/>
      <c r="N61" s="102"/>
      <c r="O61" s="103"/>
    </row>
    <row r="62" spans="1:15" s="95" customFormat="1" ht="13.5" customHeight="1">
      <c r="A62" s="96"/>
      <c r="B62" s="97"/>
      <c r="C62" s="98" t="s">
        <v>180</v>
      </c>
      <c r="D62" s="99"/>
      <c r="E62" s="145">
        <v>36</v>
      </c>
      <c r="F62" s="145">
        <v>47</v>
      </c>
      <c r="G62" s="145">
        <v>513</v>
      </c>
      <c r="H62" s="145">
        <v>497</v>
      </c>
      <c r="I62" s="145">
        <v>31</v>
      </c>
      <c r="J62" s="145">
        <v>28</v>
      </c>
      <c r="K62" s="145">
        <v>5</v>
      </c>
      <c r="L62" s="145">
        <v>899</v>
      </c>
      <c r="M62" s="146">
        <v>166</v>
      </c>
      <c r="N62" s="102"/>
      <c r="O62" s="103"/>
    </row>
    <row r="63" spans="1:15" s="95" customFormat="1" ht="12.75">
      <c r="A63" s="96"/>
      <c r="B63" s="97"/>
      <c r="C63" s="98" t="s">
        <v>181</v>
      </c>
      <c r="D63" s="99"/>
      <c r="E63" s="145">
        <v>46</v>
      </c>
      <c r="F63" s="145">
        <v>12</v>
      </c>
      <c r="G63" s="145">
        <v>5</v>
      </c>
      <c r="H63" s="145">
        <v>3</v>
      </c>
      <c r="I63" s="145">
        <v>25</v>
      </c>
      <c r="J63" s="145">
        <v>16</v>
      </c>
      <c r="K63" s="145">
        <v>14</v>
      </c>
      <c r="L63" s="145">
        <v>2</v>
      </c>
      <c r="M63" s="146">
        <v>36</v>
      </c>
      <c r="N63" s="102"/>
      <c r="O63" s="103">
        <v>0</v>
      </c>
    </row>
    <row r="64" spans="1:15" s="95" customFormat="1" ht="12.75">
      <c r="A64" s="96" t="s">
        <v>182</v>
      </c>
      <c r="B64" s="97"/>
      <c r="C64" s="98"/>
      <c r="D64" s="99"/>
      <c r="E64" s="145"/>
      <c r="F64" s="145"/>
      <c r="G64" s="145"/>
      <c r="H64" s="145"/>
      <c r="I64" s="145"/>
      <c r="J64" s="145"/>
      <c r="K64" s="145"/>
      <c r="L64" s="145"/>
      <c r="M64" s="146"/>
      <c r="N64" s="102"/>
      <c r="O64" s="103">
        <v>0</v>
      </c>
    </row>
    <row r="65" spans="1:15" s="95" customFormat="1" ht="12.75">
      <c r="A65" s="96"/>
      <c r="B65" s="97" t="s">
        <v>183</v>
      </c>
      <c r="C65" s="98"/>
      <c r="D65" s="99"/>
      <c r="E65" s="145"/>
      <c r="F65" s="145"/>
      <c r="G65" s="145"/>
      <c r="H65" s="145"/>
      <c r="I65" s="145"/>
      <c r="J65" s="145"/>
      <c r="K65" s="145"/>
      <c r="L65" s="145"/>
      <c r="M65" s="146"/>
      <c r="N65" s="102"/>
      <c r="O65" s="103"/>
    </row>
    <row r="66" spans="1:15" s="95" customFormat="1" ht="25.5" customHeight="1">
      <c r="A66" s="96"/>
      <c r="B66" s="97"/>
      <c r="C66" s="98" t="s">
        <v>184</v>
      </c>
      <c r="D66" s="99"/>
      <c r="E66" s="145">
        <v>1766</v>
      </c>
      <c r="F66" s="145">
        <v>842</v>
      </c>
      <c r="G66" s="145">
        <v>1446</v>
      </c>
      <c r="H66" s="145">
        <v>279</v>
      </c>
      <c r="I66" s="145">
        <v>1230</v>
      </c>
      <c r="J66" s="145">
        <v>7657</v>
      </c>
      <c r="K66" s="145">
        <v>0</v>
      </c>
      <c r="L66" s="145">
        <v>214</v>
      </c>
      <c r="M66" s="146">
        <v>2700</v>
      </c>
      <c r="N66" s="102"/>
      <c r="O66" s="103">
        <v>0</v>
      </c>
    </row>
    <row r="67" spans="1:15" s="95" customFormat="1" ht="16.5" customHeight="1">
      <c r="A67" s="118"/>
      <c r="B67" s="119"/>
      <c r="C67" s="121"/>
      <c r="D67" s="104"/>
      <c r="E67" s="153"/>
      <c r="F67" s="153"/>
      <c r="G67" s="153"/>
      <c r="H67" s="153"/>
      <c r="I67" s="153"/>
      <c r="J67" s="153"/>
      <c r="K67" s="153"/>
      <c r="L67" s="153"/>
      <c r="M67" s="154"/>
      <c r="N67" s="102"/>
      <c r="O67" s="103">
        <v>0</v>
      </c>
    </row>
    <row r="68" spans="1:13" ht="16.5" customHeight="1">
      <c r="A68" s="155"/>
      <c r="B68" s="156"/>
      <c r="C68" s="157"/>
      <c r="E68" s="158"/>
      <c r="F68" s="158"/>
      <c r="G68" s="158"/>
      <c r="H68" s="158"/>
      <c r="I68" s="158"/>
      <c r="J68" s="158"/>
      <c r="K68" s="158"/>
      <c r="L68" s="158"/>
      <c r="M68" s="158"/>
    </row>
    <row r="69" spans="1:13" ht="16.5" customHeight="1">
      <c r="A69" s="155"/>
      <c r="B69" s="156"/>
      <c r="C69" s="157"/>
      <c r="E69" s="158"/>
      <c r="F69" s="158"/>
      <c r="G69" s="158"/>
      <c r="H69" s="158"/>
      <c r="I69" s="158"/>
      <c r="J69" s="158"/>
      <c r="K69" s="158"/>
      <c r="L69" s="158"/>
      <c r="M69" s="158"/>
    </row>
    <row r="70" spans="1:13" ht="16.5" customHeight="1">
      <c r="A70" s="155"/>
      <c r="B70" s="156"/>
      <c r="C70" s="157"/>
      <c r="D70" s="159"/>
      <c r="E70" s="158"/>
      <c r="F70" s="158"/>
      <c r="G70" s="158"/>
      <c r="H70" s="158"/>
      <c r="I70" s="158"/>
      <c r="J70" s="158"/>
      <c r="K70" s="158"/>
      <c r="L70" s="158"/>
      <c r="M70" s="158"/>
    </row>
    <row r="71" spans="1:13" ht="16.5" customHeight="1">
      <c r="A71" s="155"/>
      <c r="B71" s="156"/>
      <c r="C71" s="157"/>
      <c r="D71" s="160"/>
      <c r="E71" s="158"/>
      <c r="F71" s="158"/>
      <c r="G71" s="158"/>
      <c r="H71" s="158"/>
      <c r="I71" s="158"/>
      <c r="J71" s="158"/>
      <c r="K71" s="158"/>
      <c r="L71" s="158"/>
      <c r="M71" s="158"/>
    </row>
    <row r="72" spans="1:13" ht="16.5" customHeight="1" hidden="1">
      <c r="A72" s="155"/>
      <c r="B72" s="156"/>
      <c r="C72" s="157"/>
      <c r="E72" s="161"/>
      <c r="F72" s="162"/>
      <c r="G72" s="162"/>
      <c r="H72" s="162"/>
      <c r="I72" s="162"/>
      <c r="J72" s="162"/>
      <c r="K72" s="162"/>
      <c r="L72" s="162"/>
      <c r="M72" s="163"/>
    </row>
    <row r="73" spans="1:13" ht="16.5" customHeight="1" hidden="1">
      <c r="A73" s="155"/>
      <c r="B73" s="156"/>
      <c r="C73" s="157"/>
      <c r="E73" s="161"/>
      <c r="F73" s="162"/>
      <c r="G73" s="162"/>
      <c r="H73" s="162"/>
      <c r="I73" s="162"/>
      <c r="J73" s="162"/>
      <c r="K73" s="162"/>
      <c r="L73" s="162"/>
      <c r="M73" s="163"/>
    </row>
    <row r="74" spans="1:13" ht="16.5" customHeight="1" hidden="1">
      <c r="A74" s="155"/>
      <c r="B74" s="156"/>
      <c r="C74" s="157"/>
      <c r="E74" s="161"/>
      <c r="F74" s="162"/>
      <c r="G74" s="162"/>
      <c r="H74" s="162"/>
      <c r="I74" s="162"/>
      <c r="J74" s="162"/>
      <c r="K74" s="162"/>
      <c r="L74" s="162"/>
      <c r="M74" s="163"/>
    </row>
    <row r="75" spans="1:13" ht="16.5" customHeight="1" hidden="1">
      <c r="A75" s="155"/>
      <c r="B75" s="156"/>
      <c r="C75" s="157"/>
      <c r="E75" s="161">
        <v>0</v>
      </c>
      <c r="F75" s="162">
        <v>14</v>
      </c>
      <c r="G75" s="162">
        <v>33</v>
      </c>
      <c r="H75" s="162">
        <v>89</v>
      </c>
      <c r="I75" s="162">
        <v>0</v>
      </c>
      <c r="J75" s="162">
        <v>16</v>
      </c>
      <c r="K75" s="162">
        <v>0</v>
      </c>
      <c r="L75" s="162">
        <v>0</v>
      </c>
      <c r="M75" s="163">
        <v>72</v>
      </c>
    </row>
    <row r="76" spans="1:13" ht="16.5" customHeight="1" hidden="1">
      <c r="A76" s="155"/>
      <c r="B76" s="156"/>
      <c r="C76" s="157"/>
      <c r="E76" s="161">
        <v>0</v>
      </c>
      <c r="F76" s="162">
        <v>2</v>
      </c>
      <c r="G76" s="162">
        <v>10</v>
      </c>
      <c r="H76" s="162">
        <v>9</v>
      </c>
      <c r="I76" s="162">
        <v>0</v>
      </c>
      <c r="J76" s="162">
        <v>4</v>
      </c>
      <c r="K76" s="162">
        <v>0</v>
      </c>
      <c r="L76" s="162">
        <v>0</v>
      </c>
      <c r="M76" s="163">
        <v>15</v>
      </c>
    </row>
    <row r="77" spans="1:13" ht="16.5" customHeight="1" hidden="1">
      <c r="A77" s="155"/>
      <c r="B77" s="156"/>
      <c r="C77" s="157"/>
      <c r="E77" s="161">
        <v>0</v>
      </c>
      <c r="F77" s="162">
        <v>1</v>
      </c>
      <c r="G77" s="162">
        <v>2</v>
      </c>
      <c r="H77" s="162">
        <v>0</v>
      </c>
      <c r="I77" s="162">
        <v>0</v>
      </c>
      <c r="J77" s="162">
        <v>3</v>
      </c>
      <c r="K77" s="162">
        <v>0</v>
      </c>
      <c r="L77" s="162">
        <v>0</v>
      </c>
      <c r="M77" s="163">
        <v>4</v>
      </c>
    </row>
    <row r="78" spans="1:13" ht="16.5" customHeight="1" hidden="1">
      <c r="A78" s="155"/>
      <c r="B78" s="156"/>
      <c r="C78" s="157"/>
      <c r="E78" s="161">
        <v>0</v>
      </c>
      <c r="F78" s="162">
        <v>3</v>
      </c>
      <c r="G78" s="162">
        <v>2</v>
      </c>
      <c r="H78" s="162">
        <v>17</v>
      </c>
      <c r="I78" s="162">
        <v>0</v>
      </c>
      <c r="J78" s="162">
        <v>26</v>
      </c>
      <c r="K78" s="162">
        <v>0</v>
      </c>
      <c r="L78" s="162">
        <v>0</v>
      </c>
      <c r="M78" s="163">
        <v>2</v>
      </c>
    </row>
    <row r="79" spans="1:13" ht="16.5" customHeight="1" hidden="1">
      <c r="A79" s="155"/>
      <c r="B79" s="156"/>
      <c r="C79" s="157"/>
      <c r="E79" s="161">
        <v>0</v>
      </c>
      <c r="F79" s="162">
        <v>2</v>
      </c>
      <c r="G79" s="162">
        <v>19</v>
      </c>
      <c r="H79" s="162">
        <v>8</v>
      </c>
      <c r="I79" s="162">
        <v>0</v>
      </c>
      <c r="J79" s="162">
        <v>4</v>
      </c>
      <c r="K79" s="162">
        <v>0</v>
      </c>
      <c r="L79" s="162">
        <v>0</v>
      </c>
      <c r="M79" s="163" t="s">
        <v>185</v>
      </c>
    </row>
    <row r="80" spans="1:13" ht="16.5" customHeight="1" hidden="1">
      <c r="A80" s="155"/>
      <c r="B80" s="156"/>
      <c r="C80" s="157"/>
      <c r="E80" s="161"/>
      <c r="F80" s="162"/>
      <c r="G80" s="162"/>
      <c r="H80" s="162"/>
      <c r="I80" s="162"/>
      <c r="J80" s="162"/>
      <c r="K80" s="162"/>
      <c r="L80" s="162"/>
      <c r="M80" s="163"/>
    </row>
    <row r="81" spans="1:13" ht="16.5" customHeight="1" hidden="1">
      <c r="A81" s="155"/>
      <c r="B81" s="156"/>
      <c r="C81" s="157"/>
      <c r="E81" s="161">
        <v>0</v>
      </c>
      <c r="F81" s="162">
        <v>7</v>
      </c>
      <c r="G81" s="162">
        <v>0</v>
      </c>
      <c r="H81" s="162">
        <v>5</v>
      </c>
      <c r="I81" s="162">
        <v>0</v>
      </c>
      <c r="J81" s="162">
        <v>4</v>
      </c>
      <c r="K81" s="162">
        <v>0</v>
      </c>
      <c r="L81" s="162">
        <v>0</v>
      </c>
      <c r="M81" s="163">
        <v>7</v>
      </c>
    </row>
    <row r="82" spans="1:13" ht="16.5" customHeight="1" hidden="1">
      <c r="A82" s="155"/>
      <c r="B82" s="156"/>
      <c r="C82" s="157"/>
      <c r="E82" s="161">
        <v>0</v>
      </c>
      <c r="F82" s="162">
        <v>7</v>
      </c>
      <c r="G82" s="162">
        <v>0</v>
      </c>
      <c r="H82" s="162">
        <v>133</v>
      </c>
      <c r="I82" s="162">
        <v>0</v>
      </c>
      <c r="J82" s="162">
        <v>4</v>
      </c>
      <c r="K82" s="162">
        <v>0</v>
      </c>
      <c r="L82" s="162">
        <v>0</v>
      </c>
      <c r="M82" s="163">
        <v>7</v>
      </c>
    </row>
    <row r="83" spans="1:13" ht="16.5" customHeight="1" hidden="1">
      <c r="A83" s="155"/>
      <c r="B83" s="156"/>
      <c r="C83" s="157"/>
      <c r="E83" s="161"/>
      <c r="F83" s="162"/>
      <c r="G83" s="162"/>
      <c r="H83" s="162"/>
      <c r="I83" s="162"/>
      <c r="J83" s="162"/>
      <c r="K83" s="162"/>
      <c r="L83" s="162"/>
      <c r="M83" s="163"/>
    </row>
    <row r="84" spans="1:13" ht="16.5" customHeight="1" hidden="1">
      <c r="A84" s="155"/>
      <c r="B84" s="156"/>
      <c r="C84" s="157"/>
      <c r="E84" s="161"/>
      <c r="F84" s="162"/>
      <c r="G84" s="162"/>
      <c r="H84" s="162"/>
      <c r="I84" s="162"/>
      <c r="J84" s="162"/>
      <c r="K84" s="162"/>
      <c r="L84" s="162"/>
      <c r="M84" s="163"/>
    </row>
    <row r="85" spans="1:13" ht="16.5" customHeight="1" hidden="1">
      <c r="A85" s="155"/>
      <c r="B85" s="156"/>
      <c r="C85" s="157"/>
      <c r="E85" s="161">
        <v>0</v>
      </c>
      <c r="F85" s="162">
        <v>32</v>
      </c>
      <c r="G85" s="162">
        <v>31</v>
      </c>
      <c r="H85" s="162">
        <v>0</v>
      </c>
      <c r="I85" s="162">
        <v>0</v>
      </c>
      <c r="J85" s="162">
        <v>11</v>
      </c>
      <c r="K85" s="162">
        <v>0</v>
      </c>
      <c r="L85" s="162">
        <v>0</v>
      </c>
      <c r="M85" s="163">
        <v>35</v>
      </c>
    </row>
    <row r="86" spans="1:13" ht="16.5" customHeight="1" hidden="1">
      <c r="A86" s="155"/>
      <c r="B86" s="156"/>
      <c r="C86" s="157"/>
      <c r="E86" s="161">
        <v>0</v>
      </c>
      <c r="F86" s="162">
        <v>65</v>
      </c>
      <c r="G86" s="162">
        <v>0</v>
      </c>
      <c r="H86" s="162">
        <v>0</v>
      </c>
      <c r="I86" s="162">
        <v>0</v>
      </c>
      <c r="J86" s="162">
        <v>76</v>
      </c>
      <c r="K86" s="162">
        <v>0</v>
      </c>
      <c r="L86" s="162">
        <v>0</v>
      </c>
      <c r="M86" s="163">
        <v>14</v>
      </c>
    </row>
    <row r="87" spans="1:13" ht="16.5" customHeight="1" hidden="1">
      <c r="A87" s="155"/>
      <c r="B87" s="156"/>
      <c r="C87" s="157"/>
      <c r="E87" s="161"/>
      <c r="F87" s="162"/>
      <c r="G87" s="162"/>
      <c r="H87" s="162"/>
      <c r="I87" s="162"/>
      <c r="J87" s="162"/>
      <c r="K87" s="162"/>
      <c r="L87" s="162"/>
      <c r="M87" s="163"/>
    </row>
    <row r="88" spans="1:13" ht="16.5" customHeight="1" hidden="1">
      <c r="A88" s="155"/>
      <c r="B88" s="156"/>
      <c r="C88" s="157"/>
      <c r="E88" s="161"/>
      <c r="F88" s="162"/>
      <c r="G88" s="162"/>
      <c r="H88" s="162"/>
      <c r="I88" s="162"/>
      <c r="J88" s="162"/>
      <c r="K88" s="162"/>
      <c r="L88" s="162"/>
      <c r="M88" s="163"/>
    </row>
    <row r="89" spans="1:13" ht="16.5" customHeight="1" hidden="1">
      <c r="A89" s="155"/>
      <c r="B89" s="156"/>
      <c r="C89" s="157"/>
      <c r="E89" s="161">
        <v>0</v>
      </c>
      <c r="F89" s="162">
        <v>57</v>
      </c>
      <c r="G89" s="162">
        <v>0</v>
      </c>
      <c r="H89" s="162">
        <v>352</v>
      </c>
      <c r="I89" s="162">
        <v>0</v>
      </c>
      <c r="J89" s="162">
        <v>425</v>
      </c>
      <c r="K89" s="162">
        <v>0</v>
      </c>
      <c r="L89" s="162">
        <v>0</v>
      </c>
      <c r="M89" s="163">
        <v>454</v>
      </c>
    </row>
    <row r="90" spans="1:13" ht="16.5" customHeight="1" hidden="1">
      <c r="A90" s="155"/>
      <c r="B90" s="156"/>
      <c r="C90" s="157"/>
      <c r="E90" s="161">
        <v>0</v>
      </c>
      <c r="F90" s="162">
        <v>28</v>
      </c>
      <c r="G90" s="162">
        <v>0</v>
      </c>
      <c r="H90" s="162">
        <v>94</v>
      </c>
      <c r="I90" s="162">
        <v>0</v>
      </c>
      <c r="J90" s="162">
        <v>166</v>
      </c>
      <c r="K90" s="162">
        <v>0</v>
      </c>
      <c r="L90" s="162">
        <v>0</v>
      </c>
      <c r="M90" s="163">
        <v>128</v>
      </c>
    </row>
    <row r="91" spans="1:13" ht="16.5" customHeight="1" hidden="1">
      <c r="A91" s="155"/>
      <c r="B91" s="156"/>
      <c r="C91" s="157"/>
      <c r="E91" s="161"/>
      <c r="F91" s="162"/>
      <c r="G91" s="162"/>
      <c r="H91" s="162"/>
      <c r="I91" s="162"/>
      <c r="J91" s="162"/>
      <c r="K91" s="162"/>
      <c r="L91" s="162"/>
      <c r="M91" s="163"/>
    </row>
    <row r="92" spans="1:13" ht="16.5" customHeight="1" hidden="1">
      <c r="A92" s="155"/>
      <c r="B92" s="156"/>
      <c r="C92" s="157"/>
      <c r="E92" s="161">
        <v>0</v>
      </c>
      <c r="F92" s="162">
        <v>1</v>
      </c>
      <c r="G92" s="162">
        <v>0</v>
      </c>
      <c r="H92" s="162">
        <v>0</v>
      </c>
      <c r="I92" s="162">
        <v>0</v>
      </c>
      <c r="J92" s="162">
        <v>2</v>
      </c>
      <c r="K92" s="162">
        <v>0</v>
      </c>
      <c r="L92" s="162">
        <v>0</v>
      </c>
      <c r="M92" s="163">
        <v>6</v>
      </c>
    </row>
    <row r="93" spans="1:13" ht="16.5" customHeight="1" hidden="1">
      <c r="A93" s="155"/>
      <c r="B93" s="156"/>
      <c r="C93" s="157"/>
      <c r="D93" s="160"/>
      <c r="E93" s="164"/>
      <c r="F93" s="165"/>
      <c r="G93" s="165"/>
      <c r="H93" s="165"/>
      <c r="I93" s="165"/>
      <c r="J93" s="165"/>
      <c r="K93" s="165"/>
      <c r="L93" s="165"/>
      <c r="M93" s="166"/>
    </row>
    <row r="94" spans="1:3" ht="12.75" customHeight="1">
      <c r="A94" s="155"/>
      <c r="B94" s="156"/>
      <c r="C94" s="157"/>
    </row>
    <row r="95" spans="1:3" ht="12.75" customHeight="1">
      <c r="A95" s="155"/>
      <c r="B95" s="156"/>
      <c r="C95" s="157"/>
    </row>
    <row r="96" spans="1:3" ht="12.75" customHeight="1">
      <c r="A96" s="155"/>
      <c r="B96" s="156"/>
      <c r="C96" s="157"/>
    </row>
    <row r="97" spans="1:3" ht="12.75" customHeight="1">
      <c r="A97" s="155"/>
      <c r="B97" s="156"/>
      <c r="C97" s="157"/>
    </row>
    <row r="98" spans="1:3" ht="12.75" customHeight="1">
      <c r="A98" s="155"/>
      <c r="B98" s="156"/>
      <c r="C98" s="157"/>
    </row>
    <row r="99" spans="1:3" ht="12.75" customHeight="1">
      <c r="A99" s="155"/>
      <c r="B99" s="156"/>
      <c r="C99" s="157"/>
    </row>
    <row r="100" spans="1:3" ht="12.75" customHeight="1">
      <c r="A100" s="155"/>
      <c r="B100" s="156"/>
      <c r="C100" s="157"/>
    </row>
    <row r="101" spans="1:3" ht="12.75" customHeight="1">
      <c r="A101" s="155"/>
      <c r="B101" s="156"/>
      <c r="C101" s="157"/>
    </row>
    <row r="102" spans="1:3" ht="12.75" customHeight="1">
      <c r="A102" s="155"/>
      <c r="B102" s="156"/>
      <c r="C102" s="157"/>
    </row>
    <row r="103" spans="1:3" ht="12.75" customHeight="1">
      <c r="A103" s="155"/>
      <c r="B103" s="156"/>
      <c r="C103" s="157"/>
    </row>
    <row r="104" spans="1:3" ht="12.75" customHeight="1">
      <c r="A104" s="155"/>
      <c r="B104" s="156"/>
      <c r="C104" s="157"/>
    </row>
    <row r="105" spans="1:3" ht="12.75" customHeight="1">
      <c r="A105" s="155"/>
      <c r="B105" s="156"/>
      <c r="C105" s="157"/>
    </row>
    <row r="106" spans="1:3" ht="12.75" customHeight="1">
      <c r="A106" s="155"/>
      <c r="B106" s="156"/>
      <c r="C106" s="157"/>
    </row>
    <row r="107" spans="1:3" ht="12.75" customHeight="1">
      <c r="A107" s="155"/>
      <c r="B107" s="156"/>
      <c r="C107" s="157"/>
    </row>
    <row r="108" spans="1:3" ht="12.75" customHeight="1">
      <c r="A108" s="155"/>
      <c r="B108" s="156"/>
      <c r="C108" s="157"/>
    </row>
    <row r="109" spans="1:3" ht="12.75" customHeight="1">
      <c r="A109" s="155"/>
      <c r="B109" s="156"/>
      <c r="C109" s="157"/>
    </row>
    <row r="110" spans="1:3" ht="12.75" customHeight="1">
      <c r="A110" s="155"/>
      <c r="B110" s="156"/>
      <c r="C110" s="157"/>
    </row>
    <row r="111" spans="1:3" ht="12.75" customHeight="1">
      <c r="A111" s="155"/>
      <c r="B111" s="156"/>
      <c r="C111" s="157"/>
    </row>
    <row r="112" spans="1:3" ht="12.75" customHeight="1">
      <c r="A112" s="155"/>
      <c r="B112" s="156"/>
      <c r="C112" s="157"/>
    </row>
    <row r="113" spans="1:3" ht="12.75" customHeight="1">
      <c r="A113" s="155"/>
      <c r="B113" s="156"/>
      <c r="C113" s="157"/>
    </row>
    <row r="114" spans="1:3" ht="12.75" customHeight="1">
      <c r="A114" s="155"/>
      <c r="B114" s="156"/>
      <c r="C114" s="157"/>
    </row>
    <row r="115" spans="1:3" ht="12.75" customHeight="1">
      <c r="A115" s="155"/>
      <c r="B115" s="156"/>
      <c r="C115" s="157"/>
    </row>
    <row r="116" spans="1:3" ht="12.75" customHeight="1">
      <c r="A116" s="155"/>
      <c r="B116" s="156"/>
      <c r="C116" s="157"/>
    </row>
    <row r="117" spans="1:3" ht="12.75" customHeight="1">
      <c r="A117" s="155"/>
      <c r="B117" s="156"/>
      <c r="C117" s="157"/>
    </row>
    <row r="118" spans="1:3" ht="12.75" customHeight="1">
      <c r="A118" s="155"/>
      <c r="B118" s="156"/>
      <c r="C118" s="157"/>
    </row>
    <row r="119" spans="1:3" ht="12.75" customHeight="1">
      <c r="A119" s="155"/>
      <c r="B119" s="156"/>
      <c r="C119" s="157"/>
    </row>
  </sheetData>
  <sheetProtection/>
  <mergeCells count="1">
    <mergeCell ref="D3:D4"/>
  </mergeCells>
  <printOptions horizontalCentered="1"/>
  <pageMargins left="0.3937007874015748" right="0.3937007874015748" top="0.5905511811023623" bottom="0" header="0.3937007874015748" footer="0.3937007874015748"/>
  <pageSetup blackAndWhite="1" fitToHeight="23" horizontalDpi="600" verticalDpi="600" orientation="landscape" paperSize="9" scale="72" r:id="rId2"/>
  <rowBreaks count="2" manualBreakCount="2">
    <brk id="43" max="12" man="1"/>
    <brk id="67" max="14" man="1"/>
  </rowBreaks>
  <colBreaks count="1" manualBreakCount="1">
    <brk id="13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194" customWidth="1"/>
    <col min="2" max="2" width="1.7109375" style="193" customWidth="1"/>
    <col min="3" max="3" width="50.7109375" style="205" customWidth="1"/>
    <col min="4" max="4" width="15.7109375" style="193" hidden="1" customWidth="1"/>
    <col min="5" max="13" width="14.7109375" style="194" customWidth="1"/>
    <col min="14" max="14" width="13.7109375" style="193" hidden="1" customWidth="1"/>
    <col min="15" max="15" width="17.57421875" style="193" hidden="1" customWidth="1"/>
    <col min="16" max="16384" width="9.140625" style="194" customWidth="1"/>
  </cols>
  <sheetData>
    <row r="1" spans="1:15" s="172" customFormat="1" ht="21" customHeight="1">
      <c r="A1" s="53" t="s">
        <v>186</v>
      </c>
      <c r="B1" s="167"/>
      <c r="C1" s="168"/>
      <c r="D1" s="167"/>
      <c r="E1" s="169"/>
      <c r="F1" s="170"/>
      <c r="G1" s="170"/>
      <c r="H1" s="170"/>
      <c r="I1" s="170"/>
      <c r="J1" s="170"/>
      <c r="K1" s="170"/>
      <c r="L1" s="170"/>
      <c r="M1" s="171"/>
      <c r="N1" s="171"/>
      <c r="O1" s="171"/>
    </row>
    <row r="2" spans="1:15" s="50" customFormat="1" ht="15" customHeight="1">
      <c r="A2" s="46" t="s">
        <v>187</v>
      </c>
      <c r="B2" s="47"/>
      <c r="C2" s="128"/>
      <c r="D2" s="47"/>
      <c r="E2" s="47"/>
      <c r="F2" s="47"/>
      <c r="G2" s="47"/>
      <c r="H2" s="48"/>
      <c r="I2" s="47"/>
      <c r="J2" s="47"/>
      <c r="K2" s="48"/>
      <c r="L2" s="48"/>
      <c r="M2" s="49"/>
      <c r="N2" s="49"/>
      <c r="O2" s="49"/>
    </row>
    <row r="3" spans="1:15" s="82" customFormat="1" ht="15" customHeight="1">
      <c r="A3" s="74"/>
      <c r="B3" s="75"/>
      <c r="C3" s="173"/>
      <c r="D3" s="125" t="s">
        <v>55</v>
      </c>
      <c r="E3" s="77" t="s">
        <v>69</v>
      </c>
      <c r="F3" s="78"/>
      <c r="G3" s="78"/>
      <c r="H3" s="78"/>
      <c r="I3" s="78"/>
      <c r="J3" s="78"/>
      <c r="K3" s="78"/>
      <c r="L3" s="77"/>
      <c r="M3" s="79"/>
      <c r="N3" s="80"/>
      <c r="O3" s="81" t="s">
        <v>51</v>
      </c>
    </row>
    <row r="4" spans="1:15" s="82" customFormat="1" ht="30" customHeight="1">
      <c r="A4" s="83" t="s">
        <v>65</v>
      </c>
      <c r="B4" s="84"/>
      <c r="C4" s="174"/>
      <c r="D4" s="126"/>
      <c r="E4" s="71" t="s">
        <v>52</v>
      </c>
      <c r="F4" s="72" t="s">
        <v>53</v>
      </c>
      <c r="G4" s="72" t="s">
        <v>5</v>
      </c>
      <c r="H4" s="175" t="s">
        <v>56</v>
      </c>
      <c r="I4" s="175" t="s">
        <v>6</v>
      </c>
      <c r="J4" s="175" t="s">
        <v>71</v>
      </c>
      <c r="K4" s="72" t="s">
        <v>57</v>
      </c>
      <c r="L4" s="71" t="s">
        <v>54</v>
      </c>
      <c r="M4" s="73" t="s">
        <v>58</v>
      </c>
      <c r="N4" s="86" t="s">
        <v>2</v>
      </c>
      <c r="O4" s="87"/>
    </row>
    <row r="5" spans="1:15" s="95" customFormat="1" ht="15" customHeight="1">
      <c r="A5" s="88"/>
      <c r="B5" s="89"/>
      <c r="C5" s="176"/>
      <c r="D5" s="91"/>
      <c r="E5" s="92"/>
      <c r="F5" s="92"/>
      <c r="G5" s="92"/>
      <c r="H5" s="92"/>
      <c r="I5" s="92"/>
      <c r="J5" s="92"/>
      <c r="K5" s="92"/>
      <c r="L5" s="92"/>
      <c r="M5" s="93"/>
      <c r="N5" s="94"/>
      <c r="O5" s="94"/>
    </row>
    <row r="6" spans="1:15" s="182" customFormat="1" ht="15" customHeight="1">
      <c r="A6" s="177" t="s">
        <v>72</v>
      </c>
      <c r="B6" s="89"/>
      <c r="C6" s="143"/>
      <c r="D6" s="178"/>
      <c r="E6" s="179"/>
      <c r="F6" s="179"/>
      <c r="G6" s="179"/>
      <c r="H6" s="179"/>
      <c r="I6" s="179"/>
      <c r="J6" s="179"/>
      <c r="K6" s="179"/>
      <c r="L6" s="179"/>
      <c r="M6" s="180"/>
      <c r="N6" s="181"/>
      <c r="O6" s="181"/>
    </row>
    <row r="7" spans="1:15" s="182" customFormat="1" ht="15" customHeight="1">
      <c r="A7" s="177" t="s">
        <v>188</v>
      </c>
      <c r="B7" s="89"/>
      <c r="C7" s="143"/>
      <c r="D7" s="178"/>
      <c r="E7" s="179"/>
      <c r="F7" s="179"/>
      <c r="G7" s="179"/>
      <c r="H7" s="179"/>
      <c r="I7" s="179"/>
      <c r="J7" s="179"/>
      <c r="K7" s="179"/>
      <c r="L7" s="179"/>
      <c r="M7" s="180"/>
      <c r="N7" s="181"/>
      <c r="O7" s="181"/>
    </row>
    <row r="8" spans="1:15" s="182" customFormat="1" ht="30" customHeight="1">
      <c r="A8" s="177"/>
      <c r="B8" s="89"/>
      <c r="C8" s="183" t="s">
        <v>189</v>
      </c>
      <c r="D8" s="184"/>
      <c r="E8" s="185">
        <v>12187</v>
      </c>
      <c r="F8" s="185">
        <v>6758</v>
      </c>
      <c r="G8" s="185">
        <v>22354</v>
      </c>
      <c r="H8" s="185">
        <v>29151</v>
      </c>
      <c r="I8" s="185">
        <v>2877</v>
      </c>
      <c r="J8" s="185">
        <v>7087</v>
      </c>
      <c r="K8" s="185">
        <v>2672</v>
      </c>
      <c r="L8" s="185">
        <v>9363</v>
      </c>
      <c r="M8" s="186">
        <v>11853</v>
      </c>
      <c r="N8" s="181"/>
      <c r="O8" s="181"/>
    </row>
    <row r="9" spans="1:15" s="182" customFormat="1" ht="30" customHeight="1">
      <c r="A9" s="177"/>
      <c r="B9" s="89"/>
      <c r="C9" s="187" t="s">
        <v>190</v>
      </c>
      <c r="D9" s="184"/>
      <c r="E9" s="185">
        <v>2657</v>
      </c>
      <c r="F9" s="185">
        <v>1273</v>
      </c>
      <c r="G9" s="185">
        <v>2568</v>
      </c>
      <c r="H9" s="185">
        <v>539</v>
      </c>
      <c r="I9" s="185">
        <v>0</v>
      </c>
      <c r="J9" s="185">
        <v>1684</v>
      </c>
      <c r="K9" s="185">
        <v>2237</v>
      </c>
      <c r="L9" s="185">
        <v>0</v>
      </c>
      <c r="M9" s="186">
        <v>2081</v>
      </c>
      <c r="N9" s="181"/>
      <c r="O9" s="181"/>
    </row>
    <row r="10" spans="1:15" s="182" customFormat="1" ht="30" customHeight="1">
      <c r="A10" s="177"/>
      <c r="B10" s="89"/>
      <c r="C10" s="187" t="s">
        <v>191</v>
      </c>
      <c r="D10" s="188"/>
      <c r="E10" s="185">
        <v>1852</v>
      </c>
      <c r="F10" s="185">
        <v>4315</v>
      </c>
      <c r="G10" s="185">
        <v>6391</v>
      </c>
      <c r="H10" s="185">
        <v>2195</v>
      </c>
      <c r="I10" s="185">
        <v>0</v>
      </c>
      <c r="J10" s="185">
        <v>2200</v>
      </c>
      <c r="K10" s="185">
        <v>292</v>
      </c>
      <c r="L10" s="185">
        <v>2333</v>
      </c>
      <c r="M10" s="186">
        <v>3890</v>
      </c>
      <c r="N10" s="181"/>
      <c r="O10" s="181"/>
    </row>
    <row r="11" spans="1:13" ht="12.75" customHeight="1">
      <c r="A11" s="189"/>
      <c r="B11" s="160"/>
      <c r="C11" s="48"/>
      <c r="D11" s="190"/>
      <c r="E11" s="191"/>
      <c r="F11" s="191"/>
      <c r="G11" s="191"/>
      <c r="H11" s="191"/>
      <c r="I11" s="191"/>
      <c r="J11" s="191"/>
      <c r="K11" s="191"/>
      <c r="L11" s="191"/>
      <c r="M11" s="192"/>
    </row>
    <row r="12" spans="1:13" ht="12.75" customHeight="1" hidden="1">
      <c r="A12" s="159" t="s">
        <v>192</v>
      </c>
      <c r="B12" s="159"/>
      <c r="C12" s="195"/>
      <c r="E12" s="196"/>
      <c r="F12" s="197"/>
      <c r="G12" s="197"/>
      <c r="H12" s="197"/>
      <c r="I12" s="197"/>
      <c r="J12" s="197"/>
      <c r="K12" s="197"/>
      <c r="L12" s="197"/>
      <c r="M12" s="198"/>
    </row>
    <row r="13" spans="1:13" ht="12.75" customHeight="1" hidden="1">
      <c r="A13" s="159" t="s">
        <v>193</v>
      </c>
      <c r="B13" s="159"/>
      <c r="C13" s="195"/>
      <c r="E13" s="196"/>
      <c r="F13" s="197"/>
      <c r="G13" s="197"/>
      <c r="H13" s="197"/>
      <c r="I13" s="197"/>
      <c r="J13" s="197"/>
      <c r="K13" s="197"/>
      <c r="L13" s="197"/>
      <c r="M13" s="198"/>
    </row>
    <row r="14" spans="1:13" ht="12.75" customHeight="1" hidden="1">
      <c r="A14" s="159"/>
      <c r="B14" s="159" t="s">
        <v>194</v>
      </c>
      <c r="C14" s="195"/>
      <c r="E14" s="196"/>
      <c r="F14" s="197"/>
      <c r="G14" s="197"/>
      <c r="H14" s="197"/>
      <c r="I14" s="197"/>
      <c r="J14" s="197"/>
      <c r="K14" s="197"/>
      <c r="L14" s="197"/>
      <c r="M14" s="198"/>
    </row>
    <row r="15" spans="1:13" ht="12.75" customHeight="1" hidden="1">
      <c r="A15" s="159"/>
      <c r="B15" s="159">
        <v>0</v>
      </c>
      <c r="C15" s="195" t="s">
        <v>195</v>
      </c>
      <c r="E15" s="196">
        <v>1</v>
      </c>
      <c r="F15" s="197">
        <v>0</v>
      </c>
      <c r="G15" s="197">
        <v>0</v>
      </c>
      <c r="H15" s="197">
        <v>7</v>
      </c>
      <c r="I15" s="197">
        <v>0</v>
      </c>
      <c r="J15" s="197">
        <v>0</v>
      </c>
      <c r="K15" s="197">
        <v>1</v>
      </c>
      <c r="L15" s="197">
        <v>1</v>
      </c>
      <c r="M15" s="198">
        <v>2</v>
      </c>
    </row>
    <row r="16" spans="1:13" ht="12.75" customHeight="1" hidden="1">
      <c r="A16" s="159"/>
      <c r="B16" s="159" t="s">
        <v>196</v>
      </c>
      <c r="C16" s="195"/>
      <c r="E16" s="196"/>
      <c r="F16" s="197"/>
      <c r="G16" s="197"/>
      <c r="H16" s="197"/>
      <c r="I16" s="197"/>
      <c r="J16" s="197"/>
      <c r="K16" s="197"/>
      <c r="L16" s="197"/>
      <c r="M16" s="198"/>
    </row>
    <row r="17" spans="1:13" ht="12.75" customHeight="1" hidden="1">
      <c r="A17" s="159"/>
      <c r="B17" s="159">
        <v>0</v>
      </c>
      <c r="C17" s="195" t="s">
        <v>197</v>
      </c>
      <c r="E17" s="196">
        <v>0</v>
      </c>
      <c r="F17" s="197">
        <v>0</v>
      </c>
      <c r="G17" s="197">
        <v>1</v>
      </c>
      <c r="H17" s="197">
        <v>1</v>
      </c>
      <c r="I17" s="197">
        <v>0</v>
      </c>
      <c r="J17" s="197">
        <v>1</v>
      </c>
      <c r="K17" s="197">
        <v>1</v>
      </c>
      <c r="L17" s="197">
        <v>0</v>
      </c>
      <c r="M17" s="198">
        <v>1</v>
      </c>
    </row>
    <row r="18" spans="1:13" ht="12.75" customHeight="1" hidden="1">
      <c r="A18" s="159"/>
      <c r="B18" s="159">
        <v>0</v>
      </c>
      <c r="C18" s="195" t="s">
        <v>198</v>
      </c>
      <c r="E18" s="196">
        <v>28</v>
      </c>
      <c r="F18" s="197">
        <v>0</v>
      </c>
      <c r="G18" s="197">
        <v>0</v>
      </c>
      <c r="H18" s="197">
        <v>6</v>
      </c>
      <c r="I18" s="197">
        <v>0</v>
      </c>
      <c r="J18" s="197">
        <v>1</v>
      </c>
      <c r="K18" s="197">
        <v>2</v>
      </c>
      <c r="L18" s="197">
        <v>0</v>
      </c>
      <c r="M18" s="198">
        <v>20</v>
      </c>
    </row>
    <row r="19" spans="1:13" ht="12.75" customHeight="1" hidden="1">
      <c r="A19" s="159"/>
      <c r="B19" s="159">
        <v>0</v>
      </c>
      <c r="C19" s="195" t="s">
        <v>199</v>
      </c>
      <c r="E19" s="196">
        <v>15</v>
      </c>
      <c r="F19" s="197">
        <v>0</v>
      </c>
      <c r="G19" s="197">
        <v>12</v>
      </c>
      <c r="H19" s="197">
        <v>15</v>
      </c>
      <c r="I19" s="197">
        <v>0</v>
      </c>
      <c r="J19" s="197">
        <v>18</v>
      </c>
      <c r="K19" s="197">
        <v>11</v>
      </c>
      <c r="L19" s="197">
        <v>1</v>
      </c>
      <c r="M19" s="198">
        <v>20</v>
      </c>
    </row>
    <row r="20" spans="1:13" ht="12.75" customHeight="1" hidden="1">
      <c r="A20" s="159"/>
      <c r="B20" s="159" t="s">
        <v>200</v>
      </c>
      <c r="C20" s="195"/>
      <c r="E20" s="196"/>
      <c r="F20" s="197"/>
      <c r="G20" s="197"/>
      <c r="H20" s="197"/>
      <c r="I20" s="197"/>
      <c r="J20" s="197"/>
      <c r="K20" s="197"/>
      <c r="L20" s="197"/>
      <c r="M20" s="198"/>
    </row>
    <row r="21" spans="1:13" ht="12.75" customHeight="1" hidden="1">
      <c r="A21" s="159"/>
      <c r="B21" s="159">
        <v>0</v>
      </c>
      <c r="C21" s="195" t="s">
        <v>201</v>
      </c>
      <c r="E21" s="196">
        <v>10</v>
      </c>
      <c r="F21" s="197">
        <v>0</v>
      </c>
      <c r="G21" s="197">
        <v>1</v>
      </c>
      <c r="H21" s="197">
        <v>4</v>
      </c>
      <c r="I21" s="197">
        <v>0</v>
      </c>
      <c r="J21" s="197">
        <v>2</v>
      </c>
      <c r="K21" s="197">
        <v>0</v>
      </c>
      <c r="L21" s="197">
        <v>0</v>
      </c>
      <c r="M21" s="198">
        <v>0</v>
      </c>
    </row>
    <row r="22" spans="1:13" ht="12.75" customHeight="1" hidden="1">
      <c r="A22" s="159"/>
      <c r="B22" s="159">
        <v>0</v>
      </c>
      <c r="C22" s="195" t="s">
        <v>202</v>
      </c>
      <c r="E22" s="196">
        <v>8</v>
      </c>
      <c r="F22" s="197">
        <v>0</v>
      </c>
      <c r="G22" s="197">
        <v>0</v>
      </c>
      <c r="H22" s="197">
        <v>6</v>
      </c>
      <c r="I22" s="197">
        <v>0</v>
      </c>
      <c r="J22" s="197">
        <v>2</v>
      </c>
      <c r="K22" s="197">
        <v>0</v>
      </c>
      <c r="L22" s="197">
        <v>0</v>
      </c>
      <c r="M22" s="198">
        <v>2</v>
      </c>
    </row>
    <row r="23" spans="1:13" ht="12.75" customHeight="1" hidden="1">
      <c r="A23" s="159" t="s">
        <v>203</v>
      </c>
      <c r="B23" s="159"/>
      <c r="C23" s="195"/>
      <c r="E23" s="196"/>
      <c r="F23" s="197"/>
      <c r="G23" s="197"/>
      <c r="H23" s="197"/>
      <c r="I23" s="197"/>
      <c r="J23" s="197"/>
      <c r="K23" s="197"/>
      <c r="L23" s="197"/>
      <c r="M23" s="198"/>
    </row>
    <row r="24" spans="1:13" ht="12.75" customHeight="1" hidden="1">
      <c r="A24" s="159"/>
      <c r="B24" s="159" t="s">
        <v>204</v>
      </c>
      <c r="C24" s="195"/>
      <c r="E24" s="196"/>
      <c r="F24" s="197"/>
      <c r="G24" s="197"/>
      <c r="H24" s="197"/>
      <c r="I24" s="197"/>
      <c r="J24" s="197"/>
      <c r="K24" s="197"/>
      <c r="L24" s="197"/>
      <c r="M24" s="198"/>
    </row>
    <row r="25" spans="1:13" ht="12.75" customHeight="1" hidden="1">
      <c r="A25" s="159"/>
      <c r="B25" s="159">
        <v>0</v>
      </c>
      <c r="C25" s="195" t="s">
        <v>205</v>
      </c>
      <c r="E25" s="196">
        <v>0</v>
      </c>
      <c r="F25" s="197">
        <v>0</v>
      </c>
      <c r="G25" s="197">
        <v>0</v>
      </c>
      <c r="H25" s="197">
        <v>787</v>
      </c>
      <c r="I25" s="197">
        <v>0</v>
      </c>
      <c r="J25" s="197">
        <v>0</v>
      </c>
      <c r="K25" s="197">
        <v>0</v>
      </c>
      <c r="L25" s="197">
        <v>0</v>
      </c>
      <c r="M25" s="198">
        <v>93</v>
      </c>
    </row>
    <row r="26" spans="1:13" ht="12.75" customHeight="1" hidden="1">
      <c r="A26" s="159"/>
      <c r="B26" s="159">
        <v>0</v>
      </c>
      <c r="C26" s="195" t="s">
        <v>206</v>
      </c>
      <c r="E26" s="196">
        <v>0</v>
      </c>
      <c r="F26" s="197">
        <v>0</v>
      </c>
      <c r="G26" s="197">
        <v>0</v>
      </c>
      <c r="H26" s="197">
        <v>787</v>
      </c>
      <c r="I26" s="197">
        <v>0</v>
      </c>
      <c r="J26" s="197">
        <v>0</v>
      </c>
      <c r="K26" s="197">
        <v>0</v>
      </c>
      <c r="L26" s="197">
        <v>0</v>
      </c>
      <c r="M26" s="198">
        <v>241</v>
      </c>
    </row>
    <row r="27" spans="1:13" ht="12.75" customHeight="1" hidden="1">
      <c r="A27" s="159"/>
      <c r="B27" s="159" t="s">
        <v>207</v>
      </c>
      <c r="C27" s="195"/>
      <c r="E27" s="196"/>
      <c r="F27" s="197"/>
      <c r="G27" s="197"/>
      <c r="H27" s="197"/>
      <c r="I27" s="197"/>
      <c r="J27" s="197"/>
      <c r="K27" s="197"/>
      <c r="L27" s="197"/>
      <c r="M27" s="198"/>
    </row>
    <row r="28" spans="1:13" ht="12.75" customHeight="1" hidden="1">
      <c r="A28" s="159"/>
      <c r="B28" s="159">
        <v>0</v>
      </c>
      <c r="C28" s="195" t="s">
        <v>208</v>
      </c>
      <c r="E28" s="196">
        <v>0</v>
      </c>
      <c r="F28" s="197">
        <v>0</v>
      </c>
      <c r="G28" s="197">
        <v>285</v>
      </c>
      <c r="H28" s="197">
        <v>43</v>
      </c>
      <c r="I28" s="197">
        <v>0</v>
      </c>
      <c r="J28" s="197">
        <v>0</v>
      </c>
      <c r="K28" s="197">
        <v>0</v>
      </c>
      <c r="L28" s="197">
        <v>0</v>
      </c>
      <c r="M28" s="198">
        <v>0</v>
      </c>
    </row>
    <row r="29" spans="1:13" ht="12.75" customHeight="1" hidden="1">
      <c r="A29" s="199"/>
      <c r="B29" s="159" t="s">
        <v>209</v>
      </c>
      <c r="C29" s="195"/>
      <c r="D29" s="200"/>
      <c r="E29" s="196"/>
      <c r="F29" s="197"/>
      <c r="G29" s="197"/>
      <c r="H29" s="197"/>
      <c r="I29" s="197"/>
      <c r="J29" s="197"/>
      <c r="K29" s="197"/>
      <c r="L29" s="197"/>
      <c r="M29" s="198"/>
    </row>
    <row r="30" spans="1:13" ht="12.75" customHeight="1" hidden="1">
      <c r="A30" s="199"/>
      <c r="B30" s="159">
        <v>0</v>
      </c>
      <c r="C30" s="195" t="s">
        <v>210</v>
      </c>
      <c r="D30" s="190"/>
      <c r="E30" s="196">
        <v>0</v>
      </c>
      <c r="F30" s="197">
        <v>0</v>
      </c>
      <c r="G30" s="197">
        <v>0</v>
      </c>
      <c r="H30" s="197">
        <v>787</v>
      </c>
      <c r="I30" s="197">
        <v>0</v>
      </c>
      <c r="J30" s="197">
        <v>0</v>
      </c>
      <c r="K30" s="197">
        <v>0</v>
      </c>
      <c r="L30" s="197">
        <v>0</v>
      </c>
      <c r="M30" s="198">
        <v>994</v>
      </c>
    </row>
    <row r="31" spans="1:13" ht="12.75" customHeight="1" hidden="1">
      <c r="A31" s="189">
        <v>0</v>
      </c>
      <c r="B31" s="190"/>
      <c r="C31" s="201"/>
      <c r="D31" s="190"/>
      <c r="E31" s="202"/>
      <c r="F31" s="203"/>
      <c r="G31" s="203"/>
      <c r="H31" s="203"/>
      <c r="I31" s="203"/>
      <c r="J31" s="203"/>
      <c r="K31" s="203"/>
      <c r="L31" s="203"/>
      <c r="M31" s="204"/>
    </row>
    <row r="32" ht="12.75" customHeight="1">
      <c r="A32" s="159">
        <v>0</v>
      </c>
    </row>
    <row r="49" ht="12.75" customHeight="1">
      <c r="C49" s="206"/>
    </row>
  </sheetData>
  <sheetProtection/>
  <mergeCells count="1">
    <mergeCell ref="D3:D4"/>
  </mergeCells>
  <printOptions horizontalCentered="1"/>
  <pageMargins left="0.3937007874015748" right="0.3937007874015748" top="0.5905511811023623" bottom="0.3937007874015748" header="0.3937007874015748" footer="0.3937007874015748"/>
  <pageSetup blackAndWhite="1" fitToHeight="50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3:A13"/>
  <sheetViews>
    <sheetView zoomScalePageLayoutView="0" workbookViewId="0" topLeftCell="A3">
      <selection activeCell="C18" sqref="C18"/>
    </sheetView>
  </sheetViews>
  <sheetFormatPr defaultColWidth="9.140625" defaultRowHeight="12.75"/>
  <sheetData>
    <row r="13" ht="15">
      <c r="A13" s="13" t="s">
        <v>29</v>
      </c>
    </row>
  </sheetData>
  <sheetProtection password="DE5E" sheet="1" objects="1" scenarios="1"/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 Mncwango</dc:creator>
  <cp:keywords/>
  <dc:description/>
  <cp:lastModifiedBy>Rigard Lemmer</cp:lastModifiedBy>
  <cp:lastPrinted>2014-11-07T13:13:15Z</cp:lastPrinted>
  <dcterms:created xsi:type="dcterms:W3CDTF">2003-03-04T13:10:07Z</dcterms:created>
  <dcterms:modified xsi:type="dcterms:W3CDTF">2015-01-20T10:16:30Z</dcterms:modified>
  <cp:category/>
  <cp:version/>
  <cp:contentType/>
  <cp:contentStatus/>
</cp:coreProperties>
</file>